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Stadgreidsla/Staðgreiðsluuppgjör/Staðgreiðsluuppgjör 2023/"/>
    </mc:Choice>
  </mc:AlternateContent>
  <xr:revisionPtr revIDLastSave="38" documentId="8_{C2ABEB9A-37C5-471F-A410-C3AF7B49B46A}" xr6:coauthVersionLast="47" xr6:coauthVersionMax="47" xr10:uidLastSave="{F3E58430-EFB4-41A8-B108-051B73023387}"/>
  <bookViews>
    <workbookView xWindow="-46188" yWindow="-108" windowWidth="23256" windowHeight="13176" xr2:uid="{00000000-000D-0000-FFFF-FFFF00000000}"/>
  </bookViews>
  <sheets>
    <sheet name="Yfirlit" sheetId="2" r:id="rId1"/>
    <sheet name="Sheet2" sheetId="1" state="hidden" r:id="rId2"/>
  </sheets>
  <definedNames>
    <definedName name="_xlnm.Print_Area" localSheetId="0">Yfirlit!$A$1:$D$64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C56" i="2"/>
  <c r="C55" i="2"/>
  <c r="C46" i="2"/>
  <c r="C44" i="2"/>
  <c r="C43" i="2"/>
  <c r="C40" i="2"/>
  <c r="C37" i="2"/>
  <c r="C34" i="2"/>
  <c r="C31" i="2"/>
  <c r="C26" i="2"/>
  <c r="C23" i="2"/>
  <c r="C18" i="2"/>
  <c r="C16" i="2"/>
  <c r="C15" i="2"/>
  <c r="C13" i="2"/>
  <c r="B8" i="2"/>
</calcChain>
</file>

<file path=xl/sharedStrings.xml><?xml version="1.0" encoding="utf-8"?>
<sst xmlns="http://schemas.openxmlformats.org/spreadsheetml/2006/main" count="109" uniqueCount="108">
  <si>
    <t>kostnadur</t>
  </si>
  <si>
    <t>Oinnheimt</t>
  </si>
  <si>
    <t>Samthlutd</t>
  </si>
  <si>
    <t>Samtgreitt</t>
  </si>
  <si>
    <t>Raunverulegar greiðslur vegna</t>
  </si>
  <si>
    <t>Innheimtukostnaður sveitarfélagsins</t>
  </si>
  <si>
    <t>Greiðslur og hlutdeild í staðgreiðslu</t>
  </si>
  <si>
    <t>Samtals hluti í staðgreiðslu frá</t>
  </si>
  <si>
    <t>Samtals:</t>
  </si>
  <si>
    <t>3.  TIL FRÓÐLEIKS</t>
  </si>
  <si>
    <t>Samtals greiðslur</t>
  </si>
  <si>
    <t>Samband ísl. sveitarfélaga</t>
  </si>
  <si>
    <t>Velja sveitarfélag</t>
  </si>
  <si>
    <r>
      <t xml:space="preserve">Hluti sveitarfélags í staðgreiðslu </t>
    </r>
    <r>
      <rPr>
        <sz val="9"/>
        <rFont val="Optima"/>
      </rPr>
      <t>( Staðgreiðslutekjur ársins )</t>
    </r>
  </si>
  <si>
    <t>Raunverulegar heildargreiðslur frá Fjársýslu ríkisins</t>
  </si>
  <si>
    <t>nafn</t>
  </si>
  <si>
    <t>Hlutdeild vegna 2023 samkvæmt fskj. 1</t>
  </si>
  <si>
    <t>Vegna 2022</t>
  </si>
  <si>
    <t>0000 Reykjavíkurborg</t>
  </si>
  <si>
    <t>1000 Kópavogsbær</t>
  </si>
  <si>
    <t>1100 Seltjarnarnesbær</t>
  </si>
  <si>
    <t>1300 Garðabær</t>
  </si>
  <si>
    <t>1400 Hafnarfjarðarkaupstaður</t>
  </si>
  <si>
    <t>1604 Mosfellsbær</t>
  </si>
  <si>
    <t>1606 Kjósarhreppur</t>
  </si>
  <si>
    <t>2000 Reykjanesbær</t>
  </si>
  <si>
    <t>2300 Grindavíkurbær</t>
  </si>
  <si>
    <t>2506 Sveitarfélagið Vogar</t>
  </si>
  <si>
    <t>2510 Suðurnesjabær</t>
  </si>
  <si>
    <t>3000 Akraneskaupstaður</t>
  </si>
  <si>
    <t>3506 Skorradalshreppur</t>
  </si>
  <si>
    <t>3511 Hvalfjarðarsveit</t>
  </si>
  <si>
    <t>3609 Borgarbyggð</t>
  </si>
  <si>
    <t>3709 Grundarfjarðarbær</t>
  </si>
  <si>
    <t>3713 Eyja- og Miklaholtshreppur</t>
  </si>
  <si>
    <t>3714 Snæfellsbær</t>
  </si>
  <si>
    <t>3716 Sveitarfélagið Stykkishólmur</t>
  </si>
  <si>
    <t>3811 Dalabyggð</t>
  </si>
  <si>
    <t>4100 Bolungarvíkurkaupstaður</t>
  </si>
  <si>
    <t>4200 Ísafjarðarbær</t>
  </si>
  <si>
    <t>4502 Reykhólahreppur</t>
  </si>
  <si>
    <t>4604 Tálknafjarðarhreppur</t>
  </si>
  <si>
    <t>4607 Vesturbyggð</t>
  </si>
  <si>
    <t>4803 Súðavíkurhreppur</t>
  </si>
  <si>
    <t>4901 Árneshreppur</t>
  </si>
  <si>
    <t>4902 Kaldrananeshreppur</t>
  </si>
  <si>
    <t>4911 Strandabyggð</t>
  </si>
  <si>
    <t>5508 Húnaþing vestra</t>
  </si>
  <si>
    <t>5609 Sveitarfélagið Skagaströnd</t>
  </si>
  <si>
    <t>5611 Skagabyggð</t>
  </si>
  <si>
    <t>5613 Húnabyggð</t>
  </si>
  <si>
    <t>5716 Skagafjörður</t>
  </si>
  <si>
    <t>6000 Akureyrarbær</t>
  </si>
  <si>
    <t>6100 Norðurþing</t>
  </si>
  <si>
    <t>6250 Fjallabyggð</t>
  </si>
  <si>
    <t>6400 Dalvíkurbyggð</t>
  </si>
  <si>
    <t>6513 Eyjafjarðarsveit</t>
  </si>
  <si>
    <t>6515 Hörgársveit</t>
  </si>
  <si>
    <t>6601 Svalbarðsstrandarhreppur</t>
  </si>
  <si>
    <t>6602 Grýtubakkahreppur</t>
  </si>
  <si>
    <t>6611 Tjörneshreppur</t>
  </si>
  <si>
    <t>6613 Þingeyjarsveit</t>
  </si>
  <si>
    <t>6710 Langanesbyggð</t>
  </si>
  <si>
    <t>7300 Fjarðabyggð</t>
  </si>
  <si>
    <t>7400 Múlaþing</t>
  </si>
  <si>
    <t>7502 Vopnafjarðarhreppur</t>
  </si>
  <si>
    <t>7505 Fljótsdalshreppur</t>
  </si>
  <si>
    <t>8000 Vestmannaeyjabær</t>
  </si>
  <si>
    <t>8200 Sveitarfélagið Árborg</t>
  </si>
  <si>
    <t>8401 Sveitarfélagið Hornafjörður</t>
  </si>
  <si>
    <t>8508 Mýrdalshreppur</t>
  </si>
  <si>
    <t>8509 Skaftárhreppur</t>
  </si>
  <si>
    <t>8610 Ásahreppur</t>
  </si>
  <si>
    <t>8613 Rangárþing eystra</t>
  </si>
  <si>
    <t>8614 Rangárþing ytra</t>
  </si>
  <si>
    <t>8710 Hrunamannahreppur</t>
  </si>
  <si>
    <t>8716 Hveragerðisbær</t>
  </si>
  <si>
    <t>8717 Sveitarfélagið Ölfus</t>
  </si>
  <si>
    <t>8719 Grímsnes- og Grafningshreppur</t>
  </si>
  <si>
    <t>8720 Skeiða- og Gnúpverjahreppur</t>
  </si>
  <si>
    <t>8721 Bláskógabyggð</t>
  </si>
  <si>
    <t>8722 Flóahreppur</t>
  </si>
  <si>
    <t>Samtals sveitarfélög</t>
  </si>
  <si>
    <t xml:space="preserve"> 9 febrúar 2024</t>
  </si>
  <si>
    <t>UPPGJÖR STAÐGREIÐSLU TEKJUÁRIÐ 2023</t>
  </si>
  <si>
    <t>1.  STAÐGREIÐSLUTEKJUR TEKJUÁRIÐ 2023</t>
  </si>
  <si>
    <t>frá 1. jan. 2023 til 2. feb. 2024 (fskj.1)</t>
  </si>
  <si>
    <t>Þar af greitt á árinu 2023</t>
  </si>
  <si>
    <t>Innheimtukostnaður skuldfærður 31. des. 2023 (fskj. 2)</t>
  </si>
  <si>
    <t>Óinnheimtar staðgreiðslutekjur 31. des.2023</t>
  </si>
  <si>
    <t>2.  AFSTEMMING STAÐGREIÐSLU 2023</t>
  </si>
  <si>
    <t>tekjuársins 2023 frá 1. jan. 2023 til 31.des. 2023</t>
  </si>
  <si>
    <t>(skuldfærður 31.des. 2023)</t>
  </si>
  <si>
    <t>frá 1. jan. 2024 til 2. feb. 2024:</t>
  </si>
  <si>
    <t xml:space="preserve">   -Staða 31. des. 2023 (fskj 3)</t>
  </si>
  <si>
    <t xml:space="preserve">   -Hlutdeild í staðgreiðslu frá 1. jan. 2024</t>
  </si>
  <si>
    <t xml:space="preserve">     til 2. feb. 2024 vegna ársins 2023 (fskj. 1)</t>
  </si>
  <si>
    <t xml:space="preserve">    til 2. feb. 2024 vegna ársins 2024 (fskj. 1)</t>
  </si>
  <si>
    <t>1. jan. 2023 til 2. feb. 2024 vegna áranna 2023 og 2024</t>
  </si>
  <si>
    <t>Hlutdeild vegna 2024 samkvæmt fskj. 1</t>
  </si>
  <si>
    <t>á árinu 2023, frá 1. jan. 2023 til 31.des. 2023</t>
  </si>
  <si>
    <t>Vegna 2023</t>
  </si>
  <si>
    <t>Staðgr23</t>
  </si>
  <si>
    <t>Greitt23v23</t>
  </si>
  <si>
    <t>Stada31/12/23</t>
  </si>
  <si>
    <t>Hlutd24v23</t>
  </si>
  <si>
    <t>Hlutd24v24</t>
  </si>
  <si>
    <t>Greitt23v22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</si>
</sst>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@*."/>
  </numFmts>
  <fonts count="11">
    <font>
      <sz val="10"/>
      <name val="Optima"/>
    </font>
    <font>
      <sz val="8"/>
      <name val="Optima"/>
    </font>
    <font>
      <b/>
      <sz val="11"/>
      <name val="Optima"/>
    </font>
    <font>
      <sz val="11"/>
      <name val="Optima"/>
    </font>
    <font>
      <i/>
      <sz val="11"/>
      <name val="Optima"/>
    </font>
    <font>
      <b/>
      <sz val="13"/>
      <name val="Optima"/>
    </font>
    <font>
      <b/>
      <i/>
      <sz val="11"/>
      <name val="Optima"/>
    </font>
    <font>
      <b/>
      <sz val="14"/>
      <name val="Optima"/>
    </font>
    <font>
      <sz val="9"/>
      <name val="Optima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/>
    <xf numFmtId="165" fontId="3" fillId="0" borderId="0" xfId="0" applyNumberFormat="1" applyFont="1"/>
    <xf numFmtId="3" fontId="0" fillId="0" borderId="0" xfId="0" applyNumberFormat="1"/>
    <xf numFmtId="14" fontId="3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164" fontId="10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0" fmlaLink="$B$2" fmlaRange="Sheet2!$B$3:$B$68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0</xdr:row>
          <xdr:rowOff>285750</xdr:rowOff>
        </xdr:from>
        <xdr:to>
          <xdr:col>1</xdr:col>
          <xdr:colOff>3879850</xdr:colOff>
          <xdr:row>2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4"/>
  <sheetViews>
    <sheetView showGridLines="0" tabSelected="1" workbookViewId="0">
      <selection activeCell="B2" sqref="B2"/>
    </sheetView>
  </sheetViews>
  <sheetFormatPr defaultColWidth="9" defaultRowHeight="12.5"/>
  <cols>
    <col min="1" max="1" width="5.453125" customWidth="1"/>
    <col min="2" max="2" width="66.1796875" customWidth="1"/>
    <col min="3" max="3" width="18.453125" customWidth="1"/>
    <col min="4" max="4" width="3.453125" customWidth="1"/>
  </cols>
  <sheetData>
    <row r="1" spans="2:5" ht="22.9" customHeight="1">
      <c r="C1" s="14" t="s">
        <v>83</v>
      </c>
    </row>
    <row r="2" spans="2:5" ht="15.65" customHeight="1">
      <c r="B2" s="15">
        <v>1</v>
      </c>
    </row>
    <row r="4" spans="2:5" ht="18.649999999999999" customHeight="1">
      <c r="B4" s="5" t="s">
        <v>11</v>
      </c>
    </row>
    <row r="5" spans="2:5" ht="14">
      <c r="B5" s="5"/>
    </row>
    <row r="6" spans="2:5" ht="16.5">
      <c r="B6" s="21" t="s">
        <v>84</v>
      </c>
      <c r="C6" s="21"/>
      <c r="D6" s="21"/>
    </row>
    <row r="7" spans="2:5" ht="9" customHeight="1">
      <c r="B7" s="5"/>
      <c r="C7" s="5"/>
      <c r="D7" s="5"/>
    </row>
    <row r="8" spans="2:5" ht="18">
      <c r="B8" s="6" t="str">
        <f>VLOOKUP(B2,Sheet2!A3:L68,2,FALSE)</f>
        <v>Velja sveitarfélag</v>
      </c>
      <c r="C8" s="5"/>
      <c r="D8" s="5"/>
    </row>
    <row r="9" spans="2:5" ht="9" customHeight="1">
      <c r="B9" s="5"/>
      <c r="C9" s="5"/>
      <c r="D9" s="5"/>
    </row>
    <row r="10" spans="2:5" ht="14">
      <c r="B10" s="7" t="s">
        <v>85</v>
      </c>
    </row>
    <row r="11" spans="2:5" ht="4" customHeight="1">
      <c r="B11" s="8"/>
    </row>
    <row r="12" spans="2:5" ht="14">
      <c r="B12" s="5" t="s">
        <v>13</v>
      </c>
    </row>
    <row r="13" spans="2:5" ht="14">
      <c r="B13" s="9" t="s">
        <v>86</v>
      </c>
      <c r="C13" s="1">
        <f>VLOOKUP($B$2,Sheet2!$A$3:$L$68,3,FALSE)</f>
        <v>0</v>
      </c>
      <c r="E13" s="8"/>
    </row>
    <row r="14" spans="2:5" ht="7.5" customHeight="1">
      <c r="C14" s="10"/>
    </row>
    <row r="15" spans="2:5" ht="14">
      <c r="B15" s="9" t="s">
        <v>87</v>
      </c>
      <c r="C15" s="2">
        <f>VLOOKUP($B$2,Sheet2!$A$3:$L$68,4,FALSE)</f>
        <v>0</v>
      </c>
    </row>
    <row r="16" spans="2:5" ht="14">
      <c r="B16" s="9" t="s">
        <v>88</v>
      </c>
      <c r="C16" s="3">
        <f>VLOOKUP($B$2,Sheet2!$A$3:$L$68,5,FALSE)</f>
        <v>0</v>
      </c>
    </row>
    <row r="17" spans="2:3" ht="6" customHeight="1">
      <c r="B17" s="5"/>
      <c r="C17" s="2"/>
    </row>
    <row r="18" spans="2:3" ht="14.5" thickBot="1">
      <c r="B18" s="9" t="s">
        <v>89</v>
      </c>
      <c r="C18" s="4">
        <f>VLOOKUP($B$2,Sheet2!$A$3:$L$68,6,FALSE)</f>
        <v>0</v>
      </c>
    </row>
    <row r="19" spans="2:3" ht="7.5" customHeight="1" thickTop="1">
      <c r="B19" s="11"/>
      <c r="C19" s="10"/>
    </row>
    <row r="20" spans="2:3" ht="14">
      <c r="B20" s="7" t="s">
        <v>90</v>
      </c>
      <c r="C20" s="10"/>
    </row>
    <row r="21" spans="2:3" ht="4" customHeight="1">
      <c r="B21" s="8"/>
      <c r="C21" s="10"/>
    </row>
    <row r="22" spans="2:3" ht="14">
      <c r="B22" s="5" t="s">
        <v>4</v>
      </c>
      <c r="C22" s="10"/>
    </row>
    <row r="23" spans="2:3" ht="14">
      <c r="B23" s="9" t="s">
        <v>91</v>
      </c>
      <c r="C23" s="2">
        <f>VLOOKUP($B$2,Sheet2!$A$3:$L$68,4,FALSE)</f>
        <v>0</v>
      </c>
    </row>
    <row r="24" spans="2:3" ht="4" customHeight="1">
      <c r="C24" s="10"/>
    </row>
    <row r="25" spans="2:3" ht="14">
      <c r="B25" s="5" t="s">
        <v>5</v>
      </c>
      <c r="C25" s="10"/>
    </row>
    <row r="26" spans="2:3" ht="14">
      <c r="B26" s="9" t="s">
        <v>92</v>
      </c>
      <c r="C26" s="2">
        <f>VLOOKUP($B$2,Sheet2!$A$3:$L$68,5,FALSE)</f>
        <v>0</v>
      </c>
    </row>
    <row r="27" spans="2:3" ht="4" customHeight="1">
      <c r="C27" s="10"/>
    </row>
    <row r="28" spans="2:3" ht="14">
      <c r="B28" s="12" t="s">
        <v>6</v>
      </c>
      <c r="C28" s="10"/>
    </row>
    <row r="29" spans="2:3" ht="14">
      <c r="B29" s="12" t="s">
        <v>93</v>
      </c>
      <c r="C29" s="10"/>
    </row>
    <row r="30" spans="2:3" ht="4" customHeight="1">
      <c r="C30" s="10"/>
    </row>
    <row r="31" spans="2:3" ht="14">
      <c r="B31" s="9" t="s">
        <v>94</v>
      </c>
      <c r="C31" s="2">
        <f>VLOOKUP($B$2,Sheet2!$A$3:$L$68,7,FALSE)</f>
        <v>0</v>
      </c>
    </row>
    <row r="32" spans="2:3" ht="4" customHeight="1">
      <c r="B32" s="5"/>
      <c r="C32" s="2"/>
    </row>
    <row r="33" spans="2:7" ht="14">
      <c r="B33" s="5" t="s">
        <v>95</v>
      </c>
      <c r="C33" s="10"/>
    </row>
    <row r="34" spans="2:7" ht="14">
      <c r="B34" s="9" t="s">
        <v>96</v>
      </c>
      <c r="C34" s="2">
        <f>VLOOKUP($B$2,Sheet2!$A$3:$L$68,8,FALSE)</f>
        <v>0</v>
      </c>
    </row>
    <row r="35" spans="2:7" ht="4" customHeight="1">
      <c r="C35" s="10"/>
      <c r="G35" s="5"/>
    </row>
    <row r="36" spans="2:7" ht="14">
      <c r="B36" s="5" t="s">
        <v>95</v>
      </c>
      <c r="C36" s="10"/>
      <c r="G36" s="5"/>
    </row>
    <row r="37" spans="2:7" ht="14">
      <c r="B37" s="9" t="s">
        <v>97</v>
      </c>
      <c r="C37" s="3">
        <f>VLOOKUP($B$2,Sheet2!$A$3:$L$68,9,FALSE)</f>
        <v>0</v>
      </c>
    </row>
    <row r="38" spans="2:7" ht="4" customHeight="1">
      <c r="B38" s="5"/>
      <c r="C38" s="10"/>
      <c r="E38" s="5"/>
    </row>
    <row r="39" spans="2:7" ht="14">
      <c r="B39" s="5" t="s">
        <v>7</v>
      </c>
      <c r="C39" s="10"/>
    </row>
    <row r="40" spans="2:7" ht="14.5" thickBot="1">
      <c r="B40" s="9" t="s">
        <v>98</v>
      </c>
      <c r="C40" s="4">
        <f>VLOOKUP($B$2,Sheet2!$A$3:$L$68,10,FALSE)</f>
        <v>0</v>
      </c>
    </row>
    <row r="41" spans="2:7" ht="4" customHeight="1" thickTop="1">
      <c r="B41" s="5"/>
      <c r="C41" s="10"/>
    </row>
    <row r="42" spans="2:7" ht="17.25" customHeight="1">
      <c r="B42" s="5"/>
      <c r="C42" s="10"/>
    </row>
    <row r="43" spans="2:7" ht="14">
      <c r="B43" s="9" t="s">
        <v>16</v>
      </c>
      <c r="C43" s="2">
        <f>VLOOKUP($B$2,Sheet2!$A$3:$L$68,3,FALSE)</f>
        <v>0</v>
      </c>
    </row>
    <row r="44" spans="2:7" ht="14">
      <c r="B44" s="9" t="s">
        <v>99</v>
      </c>
      <c r="C44" s="3">
        <f>VLOOKUP($B$2,Sheet2!$A$3:$L$68,9,FALSE)</f>
        <v>0</v>
      </c>
    </row>
    <row r="45" spans="2:7" ht="6" customHeight="1">
      <c r="B45" s="5"/>
      <c r="C45" s="2"/>
    </row>
    <row r="46" spans="2:7" ht="14.5" thickBot="1">
      <c r="B46" s="5" t="s">
        <v>8</v>
      </c>
      <c r="C46" s="4">
        <f>VLOOKUP($B$2,Sheet2!$A$3:$L$68,10,FALSE)</f>
        <v>0</v>
      </c>
    </row>
    <row r="47" spans="2:7" ht="4" customHeight="1" thickTop="1">
      <c r="C47" s="10"/>
    </row>
    <row r="48" spans="2:7" ht="8.25" customHeight="1">
      <c r="C48" s="10"/>
    </row>
    <row r="49" spans="2:3" ht="14">
      <c r="B49" s="7" t="s">
        <v>9</v>
      </c>
      <c r="C49" s="10"/>
    </row>
    <row r="50" spans="2:3" ht="6" customHeight="1">
      <c r="B50" s="8"/>
      <c r="C50" s="10"/>
    </row>
    <row r="51" spans="2:3" ht="14">
      <c r="B51" s="5" t="s">
        <v>14</v>
      </c>
      <c r="C51" s="10"/>
    </row>
    <row r="52" spans="2:3" ht="14">
      <c r="B52" s="5" t="s">
        <v>100</v>
      </c>
      <c r="C52" s="10"/>
    </row>
    <row r="53" spans="2:3" ht="8.5" customHeight="1">
      <c r="B53" s="13"/>
      <c r="C53" s="10"/>
    </row>
    <row r="54" spans="2:3" ht="4" customHeight="1">
      <c r="B54" s="5"/>
      <c r="C54" s="10"/>
    </row>
    <row r="55" spans="2:3" ht="14">
      <c r="B55" s="9" t="s">
        <v>17</v>
      </c>
      <c r="C55" s="2">
        <f>VLOOKUP($B$2,Sheet2!$A$3:$L$68,11,FALSE)</f>
        <v>0</v>
      </c>
    </row>
    <row r="56" spans="2:3" ht="14">
      <c r="B56" s="9" t="s">
        <v>101</v>
      </c>
      <c r="C56" s="3">
        <f>VLOOKUP($B$2,Sheet2!$A$3:$L$68,4,FALSE)</f>
        <v>0</v>
      </c>
    </row>
    <row r="57" spans="2:3" ht="6.75" customHeight="1">
      <c r="B57" s="5"/>
      <c r="C57" s="2"/>
    </row>
    <row r="58" spans="2:3" ht="14.5" thickBot="1">
      <c r="B58" s="9" t="s">
        <v>10</v>
      </c>
      <c r="C58" s="4">
        <f>VLOOKUP($B$2,Sheet2!$A$3:$L$68,12,FALSE)</f>
        <v>0</v>
      </c>
    </row>
    <row r="59" spans="2:3" ht="4" customHeight="1" thickTop="1">
      <c r="C59" s="10"/>
    </row>
    <row r="60" spans="2:3" ht="9" customHeight="1"/>
    <row r="61" spans="2:3" ht="14.5" customHeight="1">
      <c r="B61" s="7"/>
    </row>
    <row r="62" spans="2:3" ht="14">
      <c r="B62" s="5"/>
    </row>
    <row r="63" spans="2:3" ht="14">
      <c r="B63" s="5"/>
    </row>
    <row r="64" spans="2:3" ht="14">
      <c r="B64" s="5"/>
    </row>
  </sheetData>
  <mergeCells count="1">
    <mergeCell ref="B6:D6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895350</xdr:colOff>
                    <xdr:row>0</xdr:row>
                    <xdr:rowOff>285750</xdr:rowOff>
                  </from>
                  <to>
                    <xdr:col>1</xdr:col>
                    <xdr:colOff>3879850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workbookViewId="0"/>
  </sheetViews>
  <sheetFormatPr defaultRowHeight="13"/>
  <cols>
    <col min="1" max="1" width="6.1796875" style="18" customWidth="1"/>
    <col min="2" max="2" width="32.453125" style="18" customWidth="1"/>
    <col min="3" max="3" width="14.81640625" style="18" customWidth="1"/>
    <col min="4" max="4" width="15" style="18" customWidth="1"/>
    <col min="5" max="5" width="12.453125" style="18" customWidth="1"/>
    <col min="6" max="6" width="13.54296875" style="18" customWidth="1"/>
    <col min="7" max="7" width="13.08984375" style="18" customWidth="1"/>
    <col min="8" max="8" width="14.81640625" style="18" customWidth="1"/>
    <col min="9" max="9" width="12.453125" style="18" customWidth="1"/>
    <col min="10" max="10" width="14.453125" style="18" customWidth="1"/>
    <col min="11" max="11" width="13.7265625" style="18" customWidth="1"/>
    <col min="12" max="12" width="14.54296875" style="18" customWidth="1"/>
    <col min="13" max="16384" width="8.7265625" style="18"/>
  </cols>
  <sheetData>
    <row r="1" spans="1:12">
      <c r="A1" s="18">
        <v>1</v>
      </c>
      <c r="B1" s="18">
        <v>2</v>
      </c>
      <c r="C1" s="18">
        <v>3</v>
      </c>
      <c r="D1" s="18">
        <v>4</v>
      </c>
      <c r="E1" s="18">
        <v>5</v>
      </c>
      <c r="F1" s="18">
        <v>6</v>
      </c>
      <c r="G1" s="18">
        <v>7</v>
      </c>
      <c r="H1" s="18">
        <v>8</v>
      </c>
      <c r="I1" s="18">
        <v>9</v>
      </c>
      <c r="J1" s="18">
        <v>10</v>
      </c>
      <c r="K1" s="18">
        <v>11</v>
      </c>
      <c r="L1" s="18">
        <v>12</v>
      </c>
    </row>
    <row r="2" spans="1:12">
      <c r="B2" s="17" t="s">
        <v>15</v>
      </c>
      <c r="C2" s="16" t="s">
        <v>102</v>
      </c>
      <c r="D2" s="16" t="s">
        <v>103</v>
      </c>
      <c r="E2" s="18" t="s">
        <v>0</v>
      </c>
      <c r="F2" s="18" t="s">
        <v>1</v>
      </c>
      <c r="G2" s="16" t="s">
        <v>104</v>
      </c>
      <c r="H2" s="16" t="s">
        <v>105</v>
      </c>
      <c r="I2" s="16" t="s">
        <v>106</v>
      </c>
      <c r="J2" s="18" t="s">
        <v>2</v>
      </c>
      <c r="K2" s="16" t="s">
        <v>107</v>
      </c>
      <c r="L2" s="18" t="s">
        <v>3</v>
      </c>
    </row>
    <row r="3" spans="1:12">
      <c r="A3" s="18">
        <v>1</v>
      </c>
      <c r="B3" s="20" t="s">
        <v>12</v>
      </c>
      <c r="C3" s="16"/>
      <c r="D3" s="16"/>
      <c r="G3" s="16"/>
      <c r="H3" s="16"/>
      <c r="I3" s="16"/>
      <c r="K3" s="16"/>
    </row>
    <row r="4" spans="1:12">
      <c r="A4" s="18">
        <v>2</v>
      </c>
      <c r="B4" s="19" t="s">
        <v>18</v>
      </c>
      <c r="C4" s="19">
        <v>104894916970</v>
      </c>
      <c r="D4" s="19">
        <v>95539327804</v>
      </c>
      <c r="E4" s="19">
        <v>551933729</v>
      </c>
      <c r="F4" s="19">
        <v>8803655437</v>
      </c>
      <c r="G4" s="19">
        <v>-532586030</v>
      </c>
      <c r="H4" s="19">
        <v>9336241467</v>
      </c>
      <c r="I4" s="19">
        <v>57366880</v>
      </c>
      <c r="J4" s="19">
        <v>104952283850</v>
      </c>
      <c r="K4" s="19">
        <v>8758488110.0766602</v>
      </c>
      <c r="L4" s="19">
        <v>104297815914.07666</v>
      </c>
    </row>
    <row r="5" spans="1:12">
      <c r="A5" s="18">
        <v>3</v>
      </c>
      <c r="B5" s="19" t="s">
        <v>19</v>
      </c>
      <c r="C5" s="19">
        <v>31812060949</v>
      </c>
      <c r="D5" s="19">
        <v>28842819713</v>
      </c>
      <c r="E5" s="19">
        <v>166625885</v>
      </c>
      <c r="F5" s="19">
        <v>2802615351</v>
      </c>
      <c r="G5" s="19">
        <v>-160784916</v>
      </c>
      <c r="H5" s="19">
        <v>2963400267</v>
      </c>
      <c r="I5" s="19">
        <v>17389900</v>
      </c>
      <c r="J5" s="19">
        <v>31829450849</v>
      </c>
      <c r="K5" s="19">
        <v>2545555620.9623976</v>
      </c>
      <c r="L5" s="19">
        <v>31388375333.962399</v>
      </c>
    </row>
    <row r="6" spans="1:12">
      <c r="A6" s="18">
        <v>4</v>
      </c>
      <c r="B6" s="19" t="s">
        <v>20</v>
      </c>
      <c r="C6" s="19">
        <v>3941144536</v>
      </c>
      <c r="D6" s="19">
        <v>3584385363</v>
      </c>
      <c r="E6" s="19">
        <v>20804113</v>
      </c>
      <c r="F6" s="19">
        <v>335955060</v>
      </c>
      <c r="G6" s="19">
        <v>-20078240</v>
      </c>
      <c r="H6" s="19">
        <v>356033300</v>
      </c>
      <c r="I6" s="19">
        <v>2154414</v>
      </c>
      <c r="J6" s="19">
        <v>3943298950</v>
      </c>
      <c r="K6" s="19">
        <v>308648362.74092686</v>
      </c>
      <c r="L6" s="19">
        <v>3893033725.7409267</v>
      </c>
    </row>
    <row r="7" spans="1:12">
      <c r="A7" s="18">
        <v>5</v>
      </c>
      <c r="B7" s="19" t="s">
        <v>21</v>
      </c>
      <c r="C7" s="19">
        <v>15434506883</v>
      </c>
      <c r="D7" s="19">
        <v>13943016534</v>
      </c>
      <c r="E7" s="19">
        <v>81292334</v>
      </c>
      <c r="F7" s="19">
        <v>1410198015</v>
      </c>
      <c r="G7" s="19">
        <v>-78468729</v>
      </c>
      <c r="H7" s="19">
        <v>1488666744</v>
      </c>
      <c r="I7" s="19">
        <v>8492905</v>
      </c>
      <c r="J7" s="19">
        <v>15442999788</v>
      </c>
      <c r="K7" s="19">
        <v>1173392157.6932101</v>
      </c>
      <c r="L7" s="19">
        <v>15116408691.693211</v>
      </c>
    </row>
    <row r="8" spans="1:12">
      <c r="A8" s="18">
        <v>6</v>
      </c>
      <c r="B8" s="19" t="s">
        <v>22</v>
      </c>
      <c r="C8" s="19">
        <v>23011272609</v>
      </c>
      <c r="D8" s="19">
        <v>20868658503</v>
      </c>
      <c r="E8" s="19">
        <v>120609829</v>
      </c>
      <c r="F8" s="19">
        <v>2022004277</v>
      </c>
      <c r="G8" s="19">
        <v>-116383710</v>
      </c>
      <c r="H8" s="19">
        <v>2138387987</v>
      </c>
      <c r="I8" s="19">
        <v>12584309</v>
      </c>
      <c r="J8" s="19">
        <v>23023856918</v>
      </c>
      <c r="K8" s="19">
        <v>1866651801.9850905</v>
      </c>
      <c r="L8" s="19">
        <v>22735310304.985092</v>
      </c>
    </row>
    <row r="9" spans="1:12">
      <c r="A9" s="18">
        <v>7</v>
      </c>
      <c r="B9" s="19" t="s">
        <v>23</v>
      </c>
      <c r="C9" s="19">
        <v>10190009913</v>
      </c>
      <c r="D9" s="19">
        <v>9238997315</v>
      </c>
      <c r="E9" s="19">
        <v>53373981</v>
      </c>
      <c r="F9" s="19">
        <v>897638617</v>
      </c>
      <c r="G9" s="19">
        <v>-51502988</v>
      </c>
      <c r="H9" s="19">
        <v>949141605</v>
      </c>
      <c r="I9" s="19">
        <v>5572904</v>
      </c>
      <c r="J9" s="19">
        <v>10195582817</v>
      </c>
      <c r="K9" s="19">
        <v>807532175.71746337</v>
      </c>
      <c r="L9" s="19">
        <v>10046529490.717463</v>
      </c>
    </row>
    <row r="10" spans="1:12">
      <c r="A10" s="18">
        <v>8</v>
      </c>
      <c r="B10" s="19" t="s">
        <v>24</v>
      </c>
      <c r="C10" s="19">
        <v>207906015</v>
      </c>
      <c r="D10" s="19">
        <v>192257779</v>
      </c>
      <c r="E10" s="19">
        <v>1117018</v>
      </c>
      <c r="F10" s="19">
        <v>14531218</v>
      </c>
      <c r="G10" s="19">
        <v>-1078085</v>
      </c>
      <c r="H10" s="19">
        <v>15609303</v>
      </c>
      <c r="I10" s="19">
        <v>113643</v>
      </c>
      <c r="J10" s="19">
        <v>208019658</v>
      </c>
      <c r="K10" s="19">
        <v>22427030.372406311</v>
      </c>
      <c r="L10" s="19">
        <v>214684809.3724063</v>
      </c>
    </row>
    <row r="11" spans="1:12">
      <c r="A11" s="18">
        <v>9</v>
      </c>
      <c r="B11" s="19" t="s">
        <v>25</v>
      </c>
      <c r="C11" s="19">
        <v>15497838336</v>
      </c>
      <c r="D11" s="19">
        <v>14016817712</v>
      </c>
      <c r="E11" s="19">
        <v>80975601</v>
      </c>
      <c r="F11" s="19">
        <v>1400045023</v>
      </c>
      <c r="G11" s="19">
        <v>-78137049</v>
      </c>
      <c r="H11" s="19">
        <v>1478182072</v>
      </c>
      <c r="I11" s="19">
        <v>8475747</v>
      </c>
      <c r="J11" s="19">
        <v>15506314083</v>
      </c>
      <c r="K11" s="19">
        <v>1322258074.3476615</v>
      </c>
      <c r="L11" s="19">
        <v>15339075786.347662</v>
      </c>
    </row>
    <row r="12" spans="1:12">
      <c r="A12" s="18">
        <v>10</v>
      </c>
      <c r="B12" s="19" t="s">
        <v>26</v>
      </c>
      <c r="C12" s="19">
        <v>2668947861</v>
      </c>
      <c r="D12" s="19">
        <v>2412695510</v>
      </c>
      <c r="E12" s="19">
        <v>13948546</v>
      </c>
      <c r="F12" s="19">
        <v>242303805</v>
      </c>
      <c r="G12" s="19">
        <v>-13459951</v>
      </c>
      <c r="H12" s="19">
        <v>255763756</v>
      </c>
      <c r="I12" s="19">
        <v>1460728</v>
      </c>
      <c r="J12" s="19">
        <v>2670408589</v>
      </c>
      <c r="K12" s="19">
        <v>253804886.76835084</v>
      </c>
      <c r="L12" s="19">
        <v>2666500396.7683506</v>
      </c>
    </row>
    <row r="13" spans="1:12">
      <c r="A13" s="18">
        <v>11</v>
      </c>
      <c r="B13" s="19" t="s">
        <v>27</v>
      </c>
      <c r="C13" s="19">
        <v>1017753854</v>
      </c>
      <c r="D13" s="19">
        <v>915251136</v>
      </c>
      <c r="E13" s="19">
        <v>5287435</v>
      </c>
      <c r="F13" s="19">
        <v>97215283</v>
      </c>
      <c r="G13" s="19">
        <v>-5102087</v>
      </c>
      <c r="H13" s="19">
        <v>102317370</v>
      </c>
      <c r="I13" s="19">
        <v>556611</v>
      </c>
      <c r="J13" s="19">
        <v>1018310465</v>
      </c>
      <c r="K13" s="19">
        <v>83408698.585051998</v>
      </c>
      <c r="L13" s="19">
        <v>998659834.58505201</v>
      </c>
    </row>
    <row r="14" spans="1:12">
      <c r="A14" s="18">
        <v>12</v>
      </c>
      <c r="B14" s="19" t="s">
        <v>28</v>
      </c>
      <c r="C14" s="19">
        <v>2639042408</v>
      </c>
      <c r="D14" s="19">
        <v>2397072820</v>
      </c>
      <c r="E14" s="19">
        <v>13847966</v>
      </c>
      <c r="F14" s="19">
        <v>228121622</v>
      </c>
      <c r="G14" s="19">
        <v>-13362532</v>
      </c>
      <c r="H14" s="19">
        <v>241484154</v>
      </c>
      <c r="I14" s="19">
        <v>1443292</v>
      </c>
      <c r="J14" s="19">
        <v>2640485700</v>
      </c>
      <c r="K14" s="19">
        <v>216972138.05845362</v>
      </c>
      <c r="L14" s="19">
        <v>2614044958.0584536</v>
      </c>
    </row>
    <row r="15" spans="1:12">
      <c r="A15" s="18">
        <v>13</v>
      </c>
      <c r="B15" s="19" t="s">
        <v>29</v>
      </c>
      <c r="C15" s="19">
        <v>6065247276</v>
      </c>
      <c r="D15" s="19">
        <v>5514956625</v>
      </c>
      <c r="E15" s="19">
        <v>31860079</v>
      </c>
      <c r="F15" s="19">
        <v>518430572</v>
      </c>
      <c r="G15" s="19">
        <v>-30743244</v>
      </c>
      <c r="H15" s="19">
        <v>549173816</v>
      </c>
      <c r="I15" s="19">
        <v>3317079</v>
      </c>
      <c r="J15" s="19">
        <v>6068564355</v>
      </c>
      <c r="K15" s="19">
        <v>464999271.18099707</v>
      </c>
      <c r="L15" s="19">
        <v>5979955896.1809969</v>
      </c>
    </row>
    <row r="16" spans="1:12">
      <c r="A16" s="18">
        <v>14</v>
      </c>
      <c r="B16" s="19" t="s">
        <v>30</v>
      </c>
      <c r="C16" s="19">
        <v>38266984</v>
      </c>
      <c r="D16" s="19">
        <v>34784303</v>
      </c>
      <c r="E16" s="19">
        <v>206885</v>
      </c>
      <c r="F16" s="19">
        <v>3275796</v>
      </c>
      <c r="G16" s="19">
        <v>-199841</v>
      </c>
      <c r="H16" s="19">
        <v>3475637</v>
      </c>
      <c r="I16" s="19">
        <v>20985</v>
      </c>
      <c r="J16" s="19">
        <v>38287969</v>
      </c>
      <c r="K16" s="19">
        <v>3431781.4331162125</v>
      </c>
      <c r="L16" s="19">
        <v>38216084.433116212</v>
      </c>
    </row>
    <row r="17" spans="1:12">
      <c r="A17" s="18">
        <v>15</v>
      </c>
      <c r="B17" s="19" t="s">
        <v>31</v>
      </c>
      <c r="C17" s="19">
        <v>516986490</v>
      </c>
      <c r="D17" s="19">
        <v>473956595</v>
      </c>
      <c r="E17" s="19">
        <v>2763651</v>
      </c>
      <c r="F17" s="19">
        <v>40266244</v>
      </c>
      <c r="G17" s="19">
        <v>-2667670</v>
      </c>
      <c r="H17" s="19">
        <v>42933914</v>
      </c>
      <c r="I17" s="19">
        <v>282483</v>
      </c>
      <c r="J17" s="19">
        <v>517268973</v>
      </c>
      <c r="K17" s="19">
        <v>46029460.848443128</v>
      </c>
      <c r="L17" s="19">
        <v>519986055.84844315</v>
      </c>
    </row>
    <row r="18" spans="1:12">
      <c r="A18" s="18">
        <v>16</v>
      </c>
      <c r="B18" s="19" t="s">
        <v>32</v>
      </c>
      <c r="C18" s="19">
        <v>2730047471</v>
      </c>
      <c r="D18" s="19">
        <v>2495826334</v>
      </c>
      <c r="E18" s="19">
        <v>14418468</v>
      </c>
      <c r="F18" s="19">
        <v>219802669</v>
      </c>
      <c r="G18" s="19">
        <v>-13913039</v>
      </c>
      <c r="H18" s="19">
        <v>233715708</v>
      </c>
      <c r="I18" s="19">
        <v>1493061</v>
      </c>
      <c r="J18" s="19">
        <v>2731540532</v>
      </c>
      <c r="K18" s="19">
        <v>221547524.881042</v>
      </c>
      <c r="L18" s="19">
        <v>2717373858.881042</v>
      </c>
    </row>
    <row r="19" spans="1:12">
      <c r="A19" s="18">
        <v>17</v>
      </c>
      <c r="B19" s="19" t="s">
        <v>33</v>
      </c>
      <c r="C19" s="19">
        <v>578487451</v>
      </c>
      <c r="D19" s="19">
        <v>526134935</v>
      </c>
      <c r="E19" s="19">
        <v>3039498</v>
      </c>
      <c r="F19" s="19">
        <v>49313018</v>
      </c>
      <c r="G19" s="19">
        <v>-2932951</v>
      </c>
      <c r="H19" s="19">
        <v>52245969</v>
      </c>
      <c r="I19" s="19">
        <v>316376</v>
      </c>
      <c r="J19" s="19">
        <v>578803827</v>
      </c>
      <c r="K19" s="19">
        <v>58575822.147444665</v>
      </c>
      <c r="L19" s="19">
        <v>584710757.14744473</v>
      </c>
    </row>
    <row r="20" spans="1:12">
      <c r="A20" s="18">
        <v>18</v>
      </c>
      <c r="B20" s="19" t="s">
        <v>34</v>
      </c>
      <c r="C20" s="19">
        <v>79681620</v>
      </c>
      <c r="D20" s="19">
        <v>73746658</v>
      </c>
      <c r="E20" s="19">
        <v>426037</v>
      </c>
      <c r="F20" s="19">
        <v>5508925</v>
      </c>
      <c r="G20" s="19">
        <v>-411105</v>
      </c>
      <c r="H20" s="19">
        <v>5920030</v>
      </c>
      <c r="I20" s="19">
        <v>43581</v>
      </c>
      <c r="J20" s="19">
        <v>79725201</v>
      </c>
      <c r="K20" s="19">
        <v>4893351.8076938903</v>
      </c>
      <c r="L20" s="19">
        <v>78640009.807693884</v>
      </c>
    </row>
    <row r="21" spans="1:12">
      <c r="A21" s="18">
        <v>19</v>
      </c>
      <c r="B21" s="19" t="s">
        <v>35</v>
      </c>
      <c r="C21" s="19">
        <v>1380730457</v>
      </c>
      <c r="D21" s="19">
        <v>1263601439</v>
      </c>
      <c r="E21" s="19">
        <v>7299866</v>
      </c>
      <c r="F21" s="19">
        <v>109829152</v>
      </c>
      <c r="G21" s="19">
        <v>-7043976</v>
      </c>
      <c r="H21" s="19">
        <v>116873128</v>
      </c>
      <c r="I21" s="19">
        <v>755122</v>
      </c>
      <c r="J21" s="19">
        <v>1381485579</v>
      </c>
      <c r="K21" s="19">
        <v>115649521.73991428</v>
      </c>
      <c r="L21" s="19">
        <v>1379250960.7399142</v>
      </c>
    </row>
    <row r="22" spans="1:12">
      <c r="A22" s="18">
        <v>20</v>
      </c>
      <c r="B22" s="19" t="s">
        <v>36</v>
      </c>
      <c r="C22" s="19">
        <v>886099165</v>
      </c>
      <c r="D22" s="19">
        <v>806070236</v>
      </c>
      <c r="E22" s="19">
        <v>4656693</v>
      </c>
      <c r="F22" s="19">
        <v>75372236</v>
      </c>
      <c r="G22" s="19">
        <v>-4493456</v>
      </c>
      <c r="H22" s="19">
        <v>79865692</v>
      </c>
      <c r="I22" s="19">
        <v>484609</v>
      </c>
      <c r="J22" s="19">
        <v>886583774</v>
      </c>
      <c r="K22" s="19">
        <v>86304059.646192938</v>
      </c>
      <c r="L22" s="19">
        <v>892374295.64619291</v>
      </c>
    </row>
    <row r="23" spans="1:12">
      <c r="A23" s="18">
        <v>21</v>
      </c>
      <c r="B23" s="19" t="s">
        <v>37</v>
      </c>
      <c r="C23" s="19">
        <v>393085515</v>
      </c>
      <c r="D23" s="19">
        <v>359579802</v>
      </c>
      <c r="E23" s="19">
        <v>2077304</v>
      </c>
      <c r="F23" s="19">
        <v>31428409</v>
      </c>
      <c r="G23" s="19">
        <v>-2004486</v>
      </c>
      <c r="H23" s="19">
        <v>33432895</v>
      </c>
      <c r="I23" s="19">
        <v>214981</v>
      </c>
      <c r="J23" s="19">
        <v>393300496</v>
      </c>
      <c r="K23" s="19">
        <v>23545457.657537654</v>
      </c>
      <c r="L23" s="19">
        <v>383125259.65753764</v>
      </c>
    </row>
    <row r="24" spans="1:12">
      <c r="A24" s="18">
        <v>22</v>
      </c>
      <c r="B24" s="19" t="s">
        <v>38</v>
      </c>
      <c r="C24" s="19">
        <v>757888481</v>
      </c>
      <c r="D24" s="19">
        <v>679101436</v>
      </c>
      <c r="E24" s="19">
        <v>3923191</v>
      </c>
      <c r="F24" s="19">
        <v>74863854</v>
      </c>
      <c r="G24" s="19">
        <v>-3785668</v>
      </c>
      <c r="H24" s="19">
        <v>78649522</v>
      </c>
      <c r="I24" s="19">
        <v>414491</v>
      </c>
      <c r="J24" s="19">
        <v>758302972</v>
      </c>
      <c r="K24" s="19">
        <v>76721089.44607757</v>
      </c>
      <c r="L24" s="19">
        <v>755822525.44607759</v>
      </c>
    </row>
    <row r="25" spans="1:12">
      <c r="A25" s="18">
        <v>23</v>
      </c>
      <c r="B25" s="19" t="s">
        <v>39</v>
      </c>
      <c r="C25" s="19">
        <v>2782803266</v>
      </c>
      <c r="D25" s="19">
        <v>2516681111</v>
      </c>
      <c r="E25" s="19">
        <v>14538947</v>
      </c>
      <c r="F25" s="19">
        <v>251583208</v>
      </c>
      <c r="G25" s="19">
        <v>-14029291</v>
      </c>
      <c r="H25" s="19">
        <v>265612499</v>
      </c>
      <c r="I25" s="19">
        <v>1521913</v>
      </c>
      <c r="J25" s="19">
        <v>2784325179</v>
      </c>
      <c r="K25" s="19">
        <v>264978451.32583535</v>
      </c>
      <c r="L25" s="19">
        <v>2781659562.3258352</v>
      </c>
    </row>
    <row r="26" spans="1:12">
      <c r="A26" s="18">
        <v>24</v>
      </c>
      <c r="B26" s="19" t="s">
        <v>40</v>
      </c>
      <c r="C26" s="19">
        <v>158528320</v>
      </c>
      <c r="D26" s="19">
        <v>143718687</v>
      </c>
      <c r="E26" s="19">
        <v>830267</v>
      </c>
      <c r="F26" s="19">
        <v>13979366</v>
      </c>
      <c r="G26" s="19">
        <v>-801165</v>
      </c>
      <c r="H26" s="19">
        <v>14780531</v>
      </c>
      <c r="I26" s="19">
        <v>86701</v>
      </c>
      <c r="J26" s="19">
        <v>158615021</v>
      </c>
      <c r="K26" s="19">
        <v>10235440.270630987</v>
      </c>
      <c r="L26" s="19">
        <v>153954127.27063099</v>
      </c>
    </row>
    <row r="27" spans="1:12">
      <c r="A27" s="18">
        <v>25</v>
      </c>
      <c r="B27" s="19" t="s">
        <v>41</v>
      </c>
      <c r="C27" s="19">
        <v>209718665</v>
      </c>
      <c r="D27" s="19">
        <v>193071849</v>
      </c>
      <c r="E27" s="19">
        <v>1115382</v>
      </c>
      <c r="F27" s="19">
        <v>15531434</v>
      </c>
      <c r="G27" s="19">
        <v>-1076280</v>
      </c>
      <c r="H27" s="19">
        <v>16607714</v>
      </c>
      <c r="I27" s="19">
        <v>114697</v>
      </c>
      <c r="J27" s="19">
        <v>209833362</v>
      </c>
      <c r="K27" s="19">
        <v>18977830.990938809</v>
      </c>
      <c r="L27" s="19">
        <v>212049679.99093881</v>
      </c>
    </row>
    <row r="28" spans="1:12">
      <c r="A28" s="18">
        <v>26</v>
      </c>
      <c r="B28" s="19" t="s">
        <v>42</v>
      </c>
      <c r="C28" s="19">
        <v>879576445</v>
      </c>
      <c r="D28" s="19">
        <v>810033588</v>
      </c>
      <c r="E28" s="19">
        <v>4679590</v>
      </c>
      <c r="F28" s="19">
        <v>64863267</v>
      </c>
      <c r="G28" s="19">
        <v>-4515550</v>
      </c>
      <c r="H28" s="19">
        <v>69378817</v>
      </c>
      <c r="I28" s="19">
        <v>481042</v>
      </c>
      <c r="J28" s="19">
        <v>880057487</v>
      </c>
      <c r="K28" s="19">
        <v>66581362.822942823</v>
      </c>
      <c r="L28" s="19">
        <v>876614950.82294285</v>
      </c>
    </row>
    <row r="29" spans="1:12">
      <c r="A29" s="18">
        <v>27</v>
      </c>
      <c r="B29" s="19" t="s">
        <v>43</v>
      </c>
      <c r="C29" s="19">
        <v>162963776</v>
      </c>
      <c r="D29" s="19">
        <v>148578512</v>
      </c>
      <c r="E29" s="19">
        <v>858343</v>
      </c>
      <c r="F29" s="19">
        <v>13526921</v>
      </c>
      <c r="G29" s="19">
        <v>-828258</v>
      </c>
      <c r="H29" s="19">
        <v>14355179</v>
      </c>
      <c r="I29" s="19">
        <v>89126</v>
      </c>
      <c r="J29" s="19">
        <v>163052902</v>
      </c>
      <c r="K29" s="19">
        <v>11852680.361789463</v>
      </c>
      <c r="L29" s="19">
        <v>160431192.36178946</v>
      </c>
    </row>
    <row r="30" spans="1:12">
      <c r="A30" s="18">
        <v>28</v>
      </c>
      <c r="B30" s="19" t="s">
        <v>44</v>
      </c>
      <c r="C30" s="19">
        <v>34909635</v>
      </c>
      <c r="D30" s="19">
        <v>31942734</v>
      </c>
      <c r="E30" s="19">
        <v>184534</v>
      </c>
      <c r="F30" s="19">
        <v>2782367</v>
      </c>
      <c r="G30" s="19">
        <v>-178065</v>
      </c>
      <c r="H30" s="19">
        <v>2960432</v>
      </c>
      <c r="I30" s="19">
        <v>19096</v>
      </c>
      <c r="J30" s="19">
        <v>34928731</v>
      </c>
      <c r="K30" s="19">
        <v>2306159.38807174</v>
      </c>
      <c r="L30" s="19">
        <v>34248893.388071738</v>
      </c>
    </row>
    <row r="31" spans="1:12">
      <c r="A31" s="18">
        <v>29</v>
      </c>
      <c r="B31" s="19" t="s">
        <v>45</v>
      </c>
      <c r="C31" s="19">
        <v>88969979</v>
      </c>
      <c r="D31" s="19">
        <v>80682523</v>
      </c>
      <c r="E31" s="19">
        <v>466105</v>
      </c>
      <c r="F31" s="19">
        <v>7821351</v>
      </c>
      <c r="G31" s="19">
        <v>-449768</v>
      </c>
      <c r="H31" s="19">
        <v>8271119</v>
      </c>
      <c r="I31" s="19">
        <v>48660</v>
      </c>
      <c r="J31" s="19">
        <v>89018639</v>
      </c>
      <c r="K31" s="19">
        <v>5465813.2330730464</v>
      </c>
      <c r="L31" s="19">
        <v>86148336.233073041</v>
      </c>
    </row>
    <row r="32" spans="1:12">
      <c r="A32" s="18">
        <v>30</v>
      </c>
      <c r="B32" s="19" t="s">
        <v>46</v>
      </c>
      <c r="C32" s="19">
        <v>301417504</v>
      </c>
      <c r="D32" s="19">
        <v>278465336</v>
      </c>
      <c r="E32" s="19">
        <v>1601658</v>
      </c>
      <c r="F32" s="19">
        <v>21350510</v>
      </c>
      <c r="G32" s="19">
        <v>-1545267</v>
      </c>
      <c r="H32" s="19">
        <v>22895777</v>
      </c>
      <c r="I32" s="19">
        <v>164125</v>
      </c>
      <c r="J32" s="19">
        <v>301581629</v>
      </c>
      <c r="K32" s="19">
        <v>18361536.404821187</v>
      </c>
      <c r="L32" s="19">
        <v>296826872.40482116</v>
      </c>
    </row>
    <row r="33" spans="1:12">
      <c r="A33" s="18">
        <v>31</v>
      </c>
      <c r="B33" s="19" t="s">
        <v>47</v>
      </c>
      <c r="C33" s="19">
        <v>769264118</v>
      </c>
      <c r="D33" s="19">
        <v>698304815</v>
      </c>
      <c r="E33" s="19">
        <v>4034129</v>
      </c>
      <c r="F33" s="19">
        <v>66925174</v>
      </c>
      <c r="G33" s="19">
        <v>-3892713</v>
      </c>
      <c r="H33" s="19">
        <v>70817887</v>
      </c>
      <c r="I33" s="19">
        <v>420713</v>
      </c>
      <c r="J33" s="19">
        <v>769684831</v>
      </c>
      <c r="K33" s="19">
        <v>75922886.725777045</v>
      </c>
      <c r="L33" s="19">
        <v>774227701.72577703</v>
      </c>
    </row>
    <row r="34" spans="1:12">
      <c r="A34" s="18">
        <v>32</v>
      </c>
      <c r="B34" s="19" t="s">
        <v>48</v>
      </c>
      <c r="C34" s="19">
        <v>339755710</v>
      </c>
      <c r="D34" s="19">
        <v>305508360</v>
      </c>
      <c r="E34" s="19">
        <v>1764931</v>
      </c>
      <c r="F34" s="19">
        <v>32482419</v>
      </c>
      <c r="G34" s="19">
        <v>-1703059</v>
      </c>
      <c r="H34" s="19">
        <v>34185478</v>
      </c>
      <c r="I34" s="19">
        <v>185812</v>
      </c>
      <c r="J34" s="19">
        <v>339941522</v>
      </c>
      <c r="K34" s="19">
        <v>28973259.322457165</v>
      </c>
      <c r="L34" s="19">
        <v>334481619.32245719</v>
      </c>
    </row>
    <row r="35" spans="1:12">
      <c r="A35" s="18">
        <v>33</v>
      </c>
      <c r="B35" s="19" t="s">
        <v>49</v>
      </c>
      <c r="C35" s="19">
        <v>45137267</v>
      </c>
      <c r="D35" s="19">
        <v>41190450</v>
      </c>
      <c r="E35" s="19">
        <v>237959</v>
      </c>
      <c r="F35" s="19">
        <v>3708858</v>
      </c>
      <c r="G35" s="19">
        <v>-229514</v>
      </c>
      <c r="H35" s="19">
        <v>3938372</v>
      </c>
      <c r="I35" s="19">
        <v>24688</v>
      </c>
      <c r="J35" s="19">
        <v>45161955</v>
      </c>
      <c r="K35" s="19">
        <v>2069573.8395703305</v>
      </c>
      <c r="L35" s="19">
        <v>43260023.839570329</v>
      </c>
    </row>
    <row r="36" spans="1:12">
      <c r="A36" s="18">
        <v>34</v>
      </c>
      <c r="B36" s="19" t="s">
        <v>50</v>
      </c>
      <c r="C36" s="19">
        <v>840857549</v>
      </c>
      <c r="D36" s="19">
        <v>759359302</v>
      </c>
      <c r="E36" s="19">
        <v>4386843</v>
      </c>
      <c r="F36" s="19">
        <v>77111404</v>
      </c>
      <c r="G36" s="19">
        <v>-4233062</v>
      </c>
      <c r="H36" s="19">
        <v>81344466</v>
      </c>
      <c r="I36" s="19">
        <v>459866</v>
      </c>
      <c r="J36" s="19">
        <v>841317415</v>
      </c>
      <c r="K36" s="19">
        <v>87623603.393495411</v>
      </c>
      <c r="L36" s="19">
        <v>846982905.39349544</v>
      </c>
    </row>
    <row r="37" spans="1:12">
      <c r="A37" s="18">
        <v>35</v>
      </c>
      <c r="B37" s="19" t="s">
        <v>51</v>
      </c>
      <c r="C37" s="19">
        <v>3076743350</v>
      </c>
      <c r="D37" s="19">
        <v>2779630619</v>
      </c>
      <c r="E37" s="19">
        <v>16058014</v>
      </c>
      <c r="F37" s="19">
        <v>281054717</v>
      </c>
      <c r="G37" s="19">
        <v>-15495109</v>
      </c>
      <c r="H37" s="19">
        <v>296549826</v>
      </c>
      <c r="I37" s="19">
        <v>1682668</v>
      </c>
      <c r="J37" s="19">
        <v>3078426018</v>
      </c>
      <c r="K37" s="19">
        <v>294545780.01878083</v>
      </c>
      <c r="L37" s="19">
        <v>3074176399.0187807</v>
      </c>
    </row>
    <row r="38" spans="1:12">
      <c r="A38" s="18">
        <v>36</v>
      </c>
      <c r="B38" s="19" t="s">
        <v>52</v>
      </c>
      <c r="C38" s="19">
        <v>14711562959</v>
      </c>
      <c r="D38" s="19">
        <v>13403724959</v>
      </c>
      <c r="E38" s="19">
        <v>77433745</v>
      </c>
      <c r="F38" s="19">
        <v>1230404255</v>
      </c>
      <c r="G38" s="19">
        <v>-74719352</v>
      </c>
      <c r="H38" s="19">
        <v>1305123607</v>
      </c>
      <c r="I38" s="19">
        <v>8045732</v>
      </c>
      <c r="J38" s="19">
        <v>14719608691</v>
      </c>
      <c r="K38" s="19">
        <v>1157650919.7705286</v>
      </c>
      <c r="L38" s="19">
        <v>14561375878.770529</v>
      </c>
    </row>
    <row r="39" spans="1:12">
      <c r="A39" s="18">
        <v>37</v>
      </c>
      <c r="B39" s="19" t="s">
        <v>53</v>
      </c>
      <c r="C39" s="19">
        <v>2357260678</v>
      </c>
      <c r="D39" s="19">
        <v>2147004201</v>
      </c>
      <c r="E39" s="19">
        <v>12403311</v>
      </c>
      <c r="F39" s="19">
        <v>197853166</v>
      </c>
      <c r="G39" s="19">
        <v>-11968517</v>
      </c>
      <c r="H39" s="19">
        <v>209821683</v>
      </c>
      <c r="I39" s="19">
        <v>1289185</v>
      </c>
      <c r="J39" s="19">
        <v>2358549863</v>
      </c>
      <c r="K39" s="19">
        <v>203659693.94854438</v>
      </c>
      <c r="L39" s="19">
        <v>2350663894.9485445</v>
      </c>
    </row>
    <row r="40" spans="1:12">
      <c r="A40" s="18">
        <v>38</v>
      </c>
      <c r="B40" s="19" t="s">
        <v>54</v>
      </c>
      <c r="C40" s="19">
        <v>1516298775</v>
      </c>
      <c r="D40" s="19">
        <v>1385238581</v>
      </c>
      <c r="E40" s="19">
        <v>8002567</v>
      </c>
      <c r="F40" s="19">
        <v>123057627</v>
      </c>
      <c r="G40" s="19">
        <v>-7722042</v>
      </c>
      <c r="H40" s="19">
        <v>130779669</v>
      </c>
      <c r="I40" s="19">
        <v>828877</v>
      </c>
      <c r="J40" s="19">
        <v>1517127652</v>
      </c>
      <c r="K40" s="19">
        <v>125453230.85403049</v>
      </c>
      <c r="L40" s="19">
        <v>1510691811.8540306</v>
      </c>
    </row>
    <row r="41" spans="1:12">
      <c r="A41" s="18">
        <v>39</v>
      </c>
      <c r="B41" s="19" t="s">
        <v>55</v>
      </c>
      <c r="C41" s="19">
        <v>1382400278</v>
      </c>
      <c r="D41" s="19">
        <v>1258458511</v>
      </c>
      <c r="E41" s="19">
        <v>7270155</v>
      </c>
      <c r="F41" s="19">
        <v>116671612</v>
      </c>
      <c r="G41" s="19">
        <v>-7015302</v>
      </c>
      <c r="H41" s="19">
        <v>123686914</v>
      </c>
      <c r="I41" s="19">
        <v>756034</v>
      </c>
      <c r="J41" s="19">
        <v>1383156312</v>
      </c>
      <c r="K41" s="19">
        <v>111503102.613726</v>
      </c>
      <c r="L41" s="19">
        <v>1369961613.6137259</v>
      </c>
    </row>
    <row r="42" spans="1:12">
      <c r="A42" s="18">
        <v>40</v>
      </c>
      <c r="B42" s="19" t="s">
        <v>56</v>
      </c>
      <c r="C42" s="19">
        <v>796659557</v>
      </c>
      <c r="D42" s="19">
        <v>724727159</v>
      </c>
      <c r="E42" s="19">
        <v>4186772</v>
      </c>
      <c r="F42" s="19">
        <v>67745626</v>
      </c>
      <c r="G42" s="19">
        <v>-4040007</v>
      </c>
      <c r="H42" s="19">
        <v>71785633</v>
      </c>
      <c r="I42" s="19">
        <v>435693</v>
      </c>
      <c r="J42" s="19">
        <v>797095250</v>
      </c>
      <c r="K42" s="19">
        <v>60021446.195371717</v>
      </c>
      <c r="L42" s="19">
        <v>784748605.19537175</v>
      </c>
    </row>
    <row r="43" spans="1:12">
      <c r="A43" s="18">
        <v>41</v>
      </c>
      <c r="B43" s="19" t="s">
        <v>57</v>
      </c>
      <c r="C43" s="19">
        <v>553440187</v>
      </c>
      <c r="D43" s="19">
        <v>502496370</v>
      </c>
      <c r="E43" s="19">
        <v>2902937</v>
      </c>
      <c r="F43" s="19">
        <v>48040880</v>
      </c>
      <c r="G43" s="19">
        <v>-2801175</v>
      </c>
      <c r="H43" s="19">
        <v>50842055</v>
      </c>
      <c r="I43" s="19">
        <v>302677</v>
      </c>
      <c r="J43" s="19">
        <v>553742864</v>
      </c>
      <c r="K43" s="19">
        <v>40838384.573424973</v>
      </c>
      <c r="L43" s="19">
        <v>543334754.57342494</v>
      </c>
    </row>
    <row r="44" spans="1:12">
      <c r="A44" s="18">
        <v>42</v>
      </c>
      <c r="B44" s="19" t="s">
        <v>58</v>
      </c>
      <c r="C44" s="19">
        <v>337146620</v>
      </c>
      <c r="D44" s="19">
        <v>305272443</v>
      </c>
      <c r="E44" s="19">
        <v>1763569</v>
      </c>
      <c r="F44" s="19">
        <v>30110608</v>
      </c>
      <c r="G44" s="19">
        <v>-1701747</v>
      </c>
      <c r="H44" s="19">
        <v>31812355</v>
      </c>
      <c r="I44" s="19">
        <v>184386</v>
      </c>
      <c r="J44" s="19">
        <v>337331006</v>
      </c>
      <c r="K44" s="19">
        <v>21549174.509395611</v>
      </c>
      <c r="L44" s="19">
        <v>326821617.5093956</v>
      </c>
    </row>
    <row r="45" spans="1:12">
      <c r="A45" s="18">
        <v>43</v>
      </c>
      <c r="B45" s="19" t="s">
        <v>59</v>
      </c>
      <c r="C45" s="19">
        <v>307089903</v>
      </c>
      <c r="D45" s="19">
        <v>278661369</v>
      </c>
      <c r="E45" s="19">
        <v>1609836</v>
      </c>
      <c r="F45" s="19">
        <v>26818698</v>
      </c>
      <c r="G45" s="19">
        <v>-1553404</v>
      </c>
      <c r="H45" s="19">
        <v>28372102</v>
      </c>
      <c r="I45" s="19">
        <v>167949</v>
      </c>
      <c r="J45" s="19">
        <v>307257852</v>
      </c>
      <c r="K45" s="19">
        <v>20833303.988956314</v>
      </c>
      <c r="L45" s="19">
        <v>299494672.98895633</v>
      </c>
    </row>
    <row r="46" spans="1:12">
      <c r="A46" s="18">
        <v>44</v>
      </c>
      <c r="B46" s="19" t="s">
        <v>60</v>
      </c>
      <c r="C46" s="19">
        <v>36371884</v>
      </c>
      <c r="D46" s="19">
        <v>33075096</v>
      </c>
      <c r="E46" s="19">
        <v>192166</v>
      </c>
      <c r="F46" s="19">
        <v>3104622</v>
      </c>
      <c r="G46" s="19">
        <v>-185467</v>
      </c>
      <c r="H46" s="19">
        <v>3290089</v>
      </c>
      <c r="I46" s="19">
        <v>19882</v>
      </c>
      <c r="J46" s="19">
        <v>36391766</v>
      </c>
      <c r="K46" s="19">
        <v>3306060.7568981876</v>
      </c>
      <c r="L46" s="19">
        <v>36381156.756898187</v>
      </c>
    </row>
    <row r="47" spans="1:12">
      <c r="A47" s="18">
        <v>45</v>
      </c>
      <c r="B47" s="19" t="s">
        <v>61</v>
      </c>
      <c r="C47" s="19">
        <v>1001942761</v>
      </c>
      <c r="D47" s="19">
        <v>920818698</v>
      </c>
      <c r="E47" s="19">
        <v>5319599</v>
      </c>
      <c r="F47" s="19">
        <v>75804464</v>
      </c>
      <c r="G47" s="19">
        <v>-5133125</v>
      </c>
      <c r="H47" s="19">
        <v>80937589</v>
      </c>
      <c r="I47" s="19">
        <v>547961</v>
      </c>
      <c r="J47" s="19">
        <v>1002490722</v>
      </c>
      <c r="K47" s="19">
        <v>95490074.506501749</v>
      </c>
      <c r="L47" s="19">
        <v>1016308772.5065018</v>
      </c>
    </row>
    <row r="48" spans="1:12">
      <c r="A48" s="18">
        <v>46</v>
      </c>
      <c r="B48" s="19" t="s">
        <v>62</v>
      </c>
      <c r="C48" s="19">
        <v>417193275</v>
      </c>
      <c r="D48" s="19">
        <v>384161737</v>
      </c>
      <c r="E48" s="19">
        <v>2219316</v>
      </c>
      <c r="F48" s="19">
        <v>30812222</v>
      </c>
      <c r="G48" s="19">
        <v>-2141518</v>
      </c>
      <c r="H48" s="19">
        <v>32953740</v>
      </c>
      <c r="I48" s="19">
        <v>228165</v>
      </c>
      <c r="J48" s="19">
        <v>417421440</v>
      </c>
      <c r="K48" s="19">
        <v>36972803.85424073</v>
      </c>
      <c r="L48" s="19">
        <v>421134540.85424072</v>
      </c>
    </row>
    <row r="49" spans="1:12">
      <c r="A49" s="18">
        <v>47</v>
      </c>
      <c r="B49" s="19" t="s">
        <v>63</v>
      </c>
      <c r="C49" s="19">
        <v>4609009756</v>
      </c>
      <c r="D49" s="19">
        <v>4317458233</v>
      </c>
      <c r="E49" s="19">
        <v>24942093</v>
      </c>
      <c r="F49" s="19">
        <v>266609430</v>
      </c>
      <c r="G49" s="19">
        <v>-24067763</v>
      </c>
      <c r="H49" s="19">
        <v>290677193</v>
      </c>
      <c r="I49" s="19">
        <v>2520662</v>
      </c>
      <c r="J49" s="19">
        <v>4611530418</v>
      </c>
      <c r="K49" s="19">
        <v>361757596.55381978</v>
      </c>
      <c r="L49" s="19">
        <v>4679215829.5538197</v>
      </c>
    </row>
    <row r="50" spans="1:12">
      <c r="A50" s="18">
        <v>48</v>
      </c>
      <c r="B50" s="19" t="s">
        <v>64</v>
      </c>
      <c r="C50" s="19">
        <v>3695880420</v>
      </c>
      <c r="D50" s="19">
        <v>3436037139</v>
      </c>
      <c r="E50" s="19">
        <v>19850096</v>
      </c>
      <c r="F50" s="19">
        <v>239993185</v>
      </c>
      <c r="G50" s="19">
        <v>-19154265</v>
      </c>
      <c r="H50" s="19">
        <v>259147450</v>
      </c>
      <c r="I50" s="19">
        <v>2021274</v>
      </c>
      <c r="J50" s="19">
        <v>3697901694</v>
      </c>
      <c r="K50" s="19">
        <v>292785664.28663296</v>
      </c>
      <c r="L50" s="19">
        <v>3728822803.286633</v>
      </c>
    </row>
    <row r="51" spans="1:12">
      <c r="A51" s="18">
        <v>49</v>
      </c>
      <c r="B51" s="19" t="s">
        <v>65</v>
      </c>
      <c r="C51" s="19">
        <v>520461286</v>
      </c>
      <c r="D51" s="19">
        <v>475979659</v>
      </c>
      <c r="E51" s="19">
        <v>2749750</v>
      </c>
      <c r="F51" s="19">
        <v>41731877</v>
      </c>
      <c r="G51" s="19">
        <v>-2653358</v>
      </c>
      <c r="H51" s="19">
        <v>44385235</v>
      </c>
      <c r="I51" s="19">
        <v>284639</v>
      </c>
      <c r="J51" s="19">
        <v>520745925</v>
      </c>
      <c r="K51" s="19">
        <v>37394278.107020065</v>
      </c>
      <c r="L51" s="19">
        <v>513373937.10702008</v>
      </c>
    </row>
    <row r="52" spans="1:12">
      <c r="A52" s="18">
        <v>50</v>
      </c>
      <c r="B52" s="19" t="s">
        <v>66</v>
      </c>
      <c r="C52" s="19">
        <v>59960047</v>
      </c>
      <c r="D52" s="19">
        <v>55269913</v>
      </c>
      <c r="E52" s="19">
        <v>328727</v>
      </c>
      <c r="F52" s="19">
        <v>4361407</v>
      </c>
      <c r="G52" s="19">
        <v>-317537</v>
      </c>
      <c r="H52" s="19">
        <v>4678944</v>
      </c>
      <c r="I52" s="19">
        <v>32574</v>
      </c>
      <c r="J52" s="19">
        <v>59992621</v>
      </c>
      <c r="K52" s="19">
        <v>8913881.8289994411</v>
      </c>
      <c r="L52" s="19">
        <v>64183794.828999445</v>
      </c>
    </row>
    <row r="53" spans="1:12">
      <c r="A53" s="18">
        <v>51</v>
      </c>
      <c r="B53" s="19" t="s">
        <v>67</v>
      </c>
      <c r="C53" s="19">
        <v>3640501185</v>
      </c>
      <c r="D53" s="19">
        <v>3371380433</v>
      </c>
      <c r="E53" s="19">
        <v>19488932</v>
      </c>
      <c r="F53" s="19">
        <v>249631820</v>
      </c>
      <c r="G53" s="19">
        <v>-18806191</v>
      </c>
      <c r="H53" s="19">
        <v>268438011</v>
      </c>
      <c r="I53" s="19">
        <v>1990861</v>
      </c>
      <c r="J53" s="19">
        <v>3642492046</v>
      </c>
      <c r="K53" s="19">
        <v>228497890.631255</v>
      </c>
      <c r="L53" s="19">
        <v>3599878323.6312551</v>
      </c>
    </row>
    <row r="54" spans="1:12">
      <c r="A54" s="18">
        <v>52</v>
      </c>
      <c r="B54" s="19" t="s">
        <v>68</v>
      </c>
      <c r="C54" s="19">
        <v>8020394990</v>
      </c>
      <c r="D54" s="19">
        <v>7254207431</v>
      </c>
      <c r="E54" s="19">
        <v>41907787</v>
      </c>
      <c r="F54" s="19">
        <v>724279772</v>
      </c>
      <c r="G54" s="19">
        <v>-40438736</v>
      </c>
      <c r="H54" s="19">
        <v>764718508</v>
      </c>
      <c r="I54" s="19">
        <v>4454441</v>
      </c>
      <c r="J54" s="19">
        <v>8024849431</v>
      </c>
      <c r="K54" s="19">
        <v>661057002.08877897</v>
      </c>
      <c r="L54" s="19">
        <v>7915264433.0887794</v>
      </c>
    </row>
    <row r="55" spans="1:12">
      <c r="A55" s="18">
        <v>53</v>
      </c>
      <c r="B55" s="19" t="s">
        <v>69</v>
      </c>
      <c r="C55" s="19">
        <v>2025381767</v>
      </c>
      <c r="D55" s="19">
        <v>1875464570</v>
      </c>
      <c r="E55" s="19">
        <v>10834635</v>
      </c>
      <c r="F55" s="19">
        <v>139082562</v>
      </c>
      <c r="G55" s="19">
        <v>-10454833</v>
      </c>
      <c r="H55" s="19">
        <v>149537395</v>
      </c>
      <c r="I55" s="19">
        <v>1107672</v>
      </c>
      <c r="J55" s="19">
        <v>2026489439</v>
      </c>
      <c r="K55" s="19">
        <v>194032266.39264533</v>
      </c>
      <c r="L55" s="19">
        <v>2069496836.3926454</v>
      </c>
    </row>
    <row r="56" spans="1:12">
      <c r="A56" s="18">
        <v>54</v>
      </c>
      <c r="B56" s="19" t="s">
        <v>70</v>
      </c>
      <c r="C56" s="19">
        <v>683529410</v>
      </c>
      <c r="D56" s="19">
        <v>626587022</v>
      </c>
      <c r="E56" s="19">
        <v>3619813</v>
      </c>
      <c r="F56" s="19">
        <v>53322575</v>
      </c>
      <c r="G56" s="19">
        <v>-3492922</v>
      </c>
      <c r="H56" s="19">
        <v>56815497</v>
      </c>
      <c r="I56" s="19">
        <v>373823</v>
      </c>
      <c r="J56" s="19">
        <v>683903233</v>
      </c>
      <c r="K56" s="19">
        <v>84414802.300452486</v>
      </c>
      <c r="L56" s="19">
        <v>711001824.30045247</v>
      </c>
    </row>
    <row r="57" spans="1:12">
      <c r="A57" s="18">
        <v>55</v>
      </c>
      <c r="B57" s="19" t="s">
        <v>71</v>
      </c>
      <c r="C57" s="19">
        <v>408844416</v>
      </c>
      <c r="D57" s="19">
        <v>373593076</v>
      </c>
      <c r="E57" s="19">
        <v>2158259</v>
      </c>
      <c r="F57" s="19">
        <v>33093081</v>
      </c>
      <c r="G57" s="19">
        <v>-2082600</v>
      </c>
      <c r="H57" s="19">
        <v>35175681</v>
      </c>
      <c r="I57" s="19">
        <v>223599</v>
      </c>
      <c r="J57" s="19">
        <v>409068015</v>
      </c>
      <c r="K57" s="19">
        <v>34856717.560019195</v>
      </c>
      <c r="L57" s="19">
        <v>408449793.5600192</v>
      </c>
    </row>
    <row r="58" spans="1:12">
      <c r="A58" s="18">
        <v>56</v>
      </c>
      <c r="B58" s="19" t="s">
        <v>72</v>
      </c>
      <c r="C58" s="19">
        <v>183940849</v>
      </c>
      <c r="D58" s="19">
        <v>165894577</v>
      </c>
      <c r="E58" s="19">
        <v>958378</v>
      </c>
      <c r="F58" s="19">
        <v>17087894</v>
      </c>
      <c r="G58" s="19">
        <v>-924782</v>
      </c>
      <c r="H58" s="19">
        <v>18012676</v>
      </c>
      <c r="I58" s="19">
        <v>100597</v>
      </c>
      <c r="J58" s="19">
        <v>184041446</v>
      </c>
      <c r="K58" s="19">
        <v>18908930.367942832</v>
      </c>
      <c r="L58" s="19">
        <v>184803507.36794284</v>
      </c>
    </row>
    <row r="59" spans="1:12">
      <c r="A59" s="18">
        <v>57</v>
      </c>
      <c r="B59" s="19" t="s">
        <v>73</v>
      </c>
      <c r="C59" s="19">
        <v>1343629194</v>
      </c>
      <c r="D59" s="19">
        <v>1222410885</v>
      </c>
      <c r="E59" s="19">
        <v>7061906</v>
      </c>
      <c r="F59" s="19">
        <v>114156403</v>
      </c>
      <c r="G59" s="19">
        <v>-6814352</v>
      </c>
      <c r="H59" s="19">
        <v>120970755</v>
      </c>
      <c r="I59" s="19">
        <v>734830</v>
      </c>
      <c r="J59" s="19">
        <v>1344364024</v>
      </c>
      <c r="K59" s="19">
        <v>127220020.17928217</v>
      </c>
      <c r="L59" s="19">
        <v>1349630905.1792822</v>
      </c>
    </row>
    <row r="60" spans="1:12">
      <c r="A60" s="18">
        <v>58</v>
      </c>
      <c r="B60" s="19" t="s">
        <v>74</v>
      </c>
      <c r="C60" s="19">
        <v>1267600309</v>
      </c>
      <c r="D60" s="19">
        <v>1149371977</v>
      </c>
      <c r="E60" s="19">
        <v>6639958</v>
      </c>
      <c r="F60" s="19">
        <v>111588374</v>
      </c>
      <c r="G60" s="19">
        <v>-6407199</v>
      </c>
      <c r="H60" s="19">
        <v>117995573</v>
      </c>
      <c r="I60" s="19">
        <v>693250</v>
      </c>
      <c r="J60" s="19">
        <v>1268293559</v>
      </c>
      <c r="K60" s="19">
        <v>110577215.26559439</v>
      </c>
      <c r="L60" s="19">
        <v>1259949192.2655945</v>
      </c>
    </row>
    <row r="61" spans="1:12">
      <c r="A61" s="18">
        <v>59</v>
      </c>
      <c r="B61" s="19" t="s">
        <v>75</v>
      </c>
      <c r="C61" s="19">
        <v>564972365</v>
      </c>
      <c r="D61" s="19">
        <v>511083633</v>
      </c>
      <c r="E61" s="19">
        <v>2952546</v>
      </c>
      <c r="F61" s="19">
        <v>50936186</v>
      </c>
      <c r="G61" s="19">
        <v>-2849047</v>
      </c>
      <c r="H61" s="19">
        <v>53785233</v>
      </c>
      <c r="I61" s="19">
        <v>308984</v>
      </c>
      <c r="J61" s="19">
        <v>565281349</v>
      </c>
      <c r="K61" s="19">
        <v>42871388.378871255</v>
      </c>
      <c r="L61" s="19">
        <v>553955021.3788712</v>
      </c>
    </row>
    <row r="62" spans="1:12">
      <c r="A62" s="18">
        <v>60</v>
      </c>
      <c r="B62" s="19" t="s">
        <v>76</v>
      </c>
      <c r="C62" s="19">
        <v>2194818733</v>
      </c>
      <c r="D62" s="19">
        <v>1984884245</v>
      </c>
      <c r="E62" s="19">
        <v>11466739</v>
      </c>
      <c r="F62" s="19">
        <v>198467749</v>
      </c>
      <c r="G62" s="19">
        <v>-11064778</v>
      </c>
      <c r="H62" s="19">
        <v>209532527</v>
      </c>
      <c r="I62" s="19">
        <v>1200346</v>
      </c>
      <c r="J62" s="19">
        <v>2196019079</v>
      </c>
      <c r="K62" s="19">
        <v>198234762.0800752</v>
      </c>
      <c r="L62" s="19">
        <v>2183119007.0800753</v>
      </c>
    </row>
    <row r="63" spans="1:12">
      <c r="A63" s="18">
        <v>61</v>
      </c>
      <c r="B63" s="19" t="s">
        <v>77</v>
      </c>
      <c r="C63" s="19">
        <v>1803037767</v>
      </c>
      <c r="D63" s="19">
        <v>1628182599</v>
      </c>
      <c r="E63" s="19">
        <v>9406063</v>
      </c>
      <c r="F63" s="19">
        <v>165449105</v>
      </c>
      <c r="G63" s="19">
        <v>-9076338</v>
      </c>
      <c r="H63" s="19">
        <v>174525443</v>
      </c>
      <c r="I63" s="19">
        <v>986080</v>
      </c>
      <c r="J63" s="19">
        <v>1804023847</v>
      </c>
      <c r="K63" s="19">
        <v>146269065.83030197</v>
      </c>
      <c r="L63" s="19">
        <v>1774451664.830302</v>
      </c>
    </row>
    <row r="64" spans="1:12">
      <c r="A64" s="18">
        <v>62</v>
      </c>
      <c r="B64" s="19" t="s">
        <v>78</v>
      </c>
      <c r="C64" s="19">
        <v>325245940</v>
      </c>
      <c r="D64" s="19">
        <v>297443739</v>
      </c>
      <c r="E64" s="19">
        <v>1763296</v>
      </c>
      <c r="F64" s="19">
        <v>26038905</v>
      </c>
      <c r="G64" s="19">
        <v>-1703063</v>
      </c>
      <c r="H64" s="19">
        <v>27741968</v>
      </c>
      <c r="I64" s="19">
        <v>177430</v>
      </c>
      <c r="J64" s="19">
        <v>325423370</v>
      </c>
      <c r="K64" s="19">
        <v>17653674.564815313</v>
      </c>
      <c r="L64" s="19">
        <v>315097413.56481528</v>
      </c>
    </row>
    <row r="65" spans="1:12">
      <c r="A65" s="18">
        <v>63</v>
      </c>
      <c r="B65" s="19" t="s">
        <v>79</v>
      </c>
      <c r="C65" s="19">
        <v>395851144</v>
      </c>
      <c r="D65" s="19">
        <v>357645305</v>
      </c>
      <c r="E65" s="19">
        <v>2066128</v>
      </c>
      <c r="F65" s="19">
        <v>36139711</v>
      </c>
      <c r="G65" s="19">
        <v>-1993700</v>
      </c>
      <c r="H65" s="19">
        <v>38133411</v>
      </c>
      <c r="I65" s="19">
        <v>216492</v>
      </c>
      <c r="J65" s="19">
        <v>396067636</v>
      </c>
      <c r="K65" s="19">
        <v>20891819.649390433</v>
      </c>
      <c r="L65" s="19">
        <v>378537124.64939046</v>
      </c>
    </row>
    <row r="66" spans="1:12">
      <c r="A66" s="18">
        <v>64</v>
      </c>
      <c r="B66" s="19" t="s">
        <v>80</v>
      </c>
      <c r="C66" s="19">
        <v>856825171</v>
      </c>
      <c r="D66" s="19">
        <v>784649261</v>
      </c>
      <c r="E66" s="19">
        <v>4532944</v>
      </c>
      <c r="F66" s="19">
        <v>67642966</v>
      </c>
      <c r="G66" s="19">
        <v>-4374044</v>
      </c>
      <c r="H66" s="19">
        <v>72017010</v>
      </c>
      <c r="I66" s="19">
        <v>468597</v>
      </c>
      <c r="J66" s="19">
        <v>857293768</v>
      </c>
      <c r="K66" s="19">
        <v>81294913.70483014</v>
      </c>
      <c r="L66" s="19">
        <v>865944174.70483017</v>
      </c>
    </row>
    <row r="67" spans="1:12">
      <c r="A67" s="18">
        <v>65</v>
      </c>
      <c r="B67" s="19" t="s">
        <v>81</v>
      </c>
      <c r="C67" s="19">
        <v>449441855</v>
      </c>
      <c r="D67" s="19">
        <v>407517481</v>
      </c>
      <c r="E67" s="19">
        <v>2354241</v>
      </c>
      <c r="F67" s="19">
        <v>39570133</v>
      </c>
      <c r="G67" s="19">
        <v>-2271716</v>
      </c>
      <c r="H67" s="19">
        <v>41841849</v>
      </c>
      <c r="I67" s="19">
        <v>245801</v>
      </c>
      <c r="J67" s="19">
        <v>449687656</v>
      </c>
      <c r="K67" s="19">
        <v>38739762.454888284</v>
      </c>
      <c r="L67" s="19">
        <v>446257243.45488828</v>
      </c>
    </row>
    <row r="68" spans="1:12">
      <c r="A68" s="18">
        <v>66</v>
      </c>
      <c r="B68" s="19" t="s">
        <v>82</v>
      </c>
      <c r="C68" s="19">
        <v>290899260309</v>
      </c>
      <c r="D68" s="19">
        <v>264604926740</v>
      </c>
      <c r="E68" s="19">
        <v>1529631075</v>
      </c>
      <c r="F68" s="19">
        <v>24764702494</v>
      </c>
      <c r="G68" s="19">
        <v>-1476045734</v>
      </c>
      <c r="H68" s="19">
        <v>26240748228</v>
      </c>
      <c r="I68" s="19">
        <v>159201701</v>
      </c>
      <c r="J68" s="19">
        <v>291058462010</v>
      </c>
      <c r="K68" s="19">
        <v>23932380623.991562</v>
      </c>
      <c r="L68" s="19">
        <v>288537307363.99158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Yfirlit</vt:lpstr>
      <vt:lpstr>Sheet2</vt:lpstr>
      <vt:lpstr>Yfirlit!Print_Area</vt:lpstr>
    </vt:vector>
  </TitlesOfParts>
  <Company>Samband íslenskra sveitarfélaga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cp:lastPrinted>2022-02-04T15:21:39Z</cp:lastPrinted>
  <dcterms:created xsi:type="dcterms:W3CDTF">2004-02-23T15:20:05Z</dcterms:created>
  <dcterms:modified xsi:type="dcterms:W3CDTF">2024-02-08T12:58:00Z</dcterms:modified>
</cp:coreProperties>
</file>