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JARASVID\KJARASAMNINGAR 2022-2023\FG 2022-2023\Stytting vinnutíma 2022\"/>
    </mc:Choice>
  </mc:AlternateContent>
  <xr:revisionPtr revIDLastSave="0" documentId="13_ncr:1_{0A4C0AE6-BCD0-435A-B5B9-3BAB420C6B31}" xr6:coauthVersionLast="47" xr6:coauthVersionMax="47" xr10:uidLastSave="{00000000-0000-0000-0000-000000000000}"/>
  <bookViews>
    <workbookView xWindow="-108" yWindow="-108" windowWidth="23256" windowHeight="12576" tabRatio="609" xr2:uid="{904A9820-7184-4650-88A7-EDF386E6D731}"/>
  </bookViews>
  <sheets>
    <sheet name="Framkvæmd styttingar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9" l="1"/>
  <c r="D42" i="9"/>
  <c r="E41" i="9"/>
  <c r="E40" i="9"/>
  <c r="E39" i="9"/>
  <c r="E38" i="9"/>
  <c r="D33" i="9"/>
  <c r="E32" i="9"/>
  <c r="E31" i="9"/>
  <c r="E30" i="9"/>
  <c r="E29" i="9"/>
  <c r="D24" i="9"/>
  <c r="E23" i="9"/>
  <c r="E22" i="9"/>
  <c r="E21" i="9"/>
  <c r="E20" i="9"/>
  <c r="D15" i="9"/>
  <c r="E14" i="9"/>
  <c r="E13" i="9"/>
  <c r="E12" i="9"/>
  <c r="E11" i="9"/>
  <c r="E10" i="9"/>
  <c r="E9" i="9"/>
  <c r="E8" i="9"/>
  <c r="E42" i="9" l="1"/>
  <c r="E24" i="9"/>
  <c r="E15" i="9"/>
  <c r="E33" i="9"/>
  <c r="E45" i="9" l="1"/>
  <c r="B4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tc={2D2870C1-0375-4B7B-9876-E2849464E44B}</author>
    <author>tc={DD690C9C-BEAF-47E2-BEBC-0E979BAB951A}</author>
    <author>tc={C275218F-D7A8-4CBA-A3F5-4EA49464E211}</author>
  </authors>
  <commentList>
    <comment ref="B7" authorId="0" shapeId="0" xr:uid="{2D2870C1-0375-4B7B-9876-E2849464E44B}">
      <text>
        <t>[Threaded comment]
Your version of Excel allows you to read this threaded comment; however, any edits to it will get removed if the file is opened in a newer version of Excel. Learn more: https://go.microsoft.com/fwlink/?linkid=870924
Comment:
    Hér skal skrá þá dagsetningu sem uppsöfnuð stytting er tekin út.</t>
      </text>
    </comment>
    <comment ref="C7" authorId="1" shapeId="0" xr:uid="{DD690C9C-BEAF-47E2-BEBC-0E979BAB951A}">
      <text>
        <t>[Threaded comment]
Your version of Excel allows you to read this threaded comment; however, any edits to it will get removed if the file is opened in a newer version of Excel. Learn more: https://go.microsoft.com/fwlink/?linkid=870924
Comment:
    Velja skal útfrá fellilista hvort stytting fer fram á starfstíma skóla eða utan hans.</t>
      </text>
    </comment>
    <comment ref="D7" authorId="2" shapeId="0" xr:uid="{C275218F-D7A8-4CBA-A3F5-4EA49464E211}">
      <text>
        <t>[Threaded comment]
Your version of Excel allows you to read this threaded comment; however, any edits to it will get removed if the file is opened in a newer version of Excel. Learn more: https://go.microsoft.com/fwlink/?linkid=870924
Comment:
    Hér skal skrá hve mikið hlutfall vinnudagsins er nýtt til styttingar.</t>
      </text>
    </comment>
  </commentList>
</comments>
</file>

<file path=xl/sharedStrings.xml><?xml version="1.0" encoding="utf-8"?>
<sst xmlns="http://schemas.openxmlformats.org/spreadsheetml/2006/main" count="47" uniqueCount="28">
  <si>
    <t>Nei</t>
  </si>
  <si>
    <t>Já</t>
  </si>
  <si>
    <t>Dagsetning</t>
  </si>
  <si>
    <t>Á starfstíma?</t>
  </si>
  <si>
    <t>Hluti úr degi</t>
  </si>
  <si>
    <t>Klst.</t>
  </si>
  <si>
    <t>Mín/dag?</t>
  </si>
  <si>
    <t>Fjöldi vikna</t>
  </si>
  <si>
    <t>Fjöldi daga</t>
  </si>
  <si>
    <t>Fjöldi mán.</t>
  </si>
  <si>
    <t>Hver dagur styttist, samtals:</t>
  </si>
  <si>
    <t>Hver vika styttist, samtals:</t>
  </si>
  <si>
    <t>Mánaðarleg stytting, samtals:</t>
  </si>
  <si>
    <t>Safnað upp innan ársins, samtals:</t>
  </si>
  <si>
    <t>Samtals stytting á skólaárinu</t>
  </si>
  <si>
    <t>Skýring / athugasemd</t>
  </si>
  <si>
    <t>Framkvæmd styttingar vinnutíma grunnskólakennara</t>
  </si>
  <si>
    <t xml:space="preserve">A. Árleg stytting vinnutíma </t>
  </si>
  <si>
    <t>Hér er skráð mánaðarleg stytting vinnutíma þ.e. 21,67 dagar x 13 mín. = 4,7 klst. (á mánuði).</t>
  </si>
  <si>
    <t>B.  Mánaðarleg stytting vinnutíma</t>
  </si>
  <si>
    <t>Hér er skráð vikuleg stytting vinnutíma þ.e. 5 dagar x 13 mín. = 65 mín. (á viku).</t>
  </si>
  <si>
    <t>C. Vikuleg stytting vinnutíma</t>
  </si>
  <si>
    <t>D. Dagleg stytting vinnutíma</t>
  </si>
  <si>
    <t>Hér er skráð dagleg stytting vinnutíma þ.e. um 13 mínútur á dag.</t>
  </si>
  <si>
    <t>E. Vinnutímastytting samtals (= a. + b. + c. + d.)</t>
  </si>
  <si>
    <t xml:space="preserve">Hér er skráð stytting vinnutíma sem tekin er út í uppsöfnuðum dögum þ.e. samtals 5,53 dagar (8,57 klst. á dag innan starfstíma skóla) eða 5,93 dagar (8 klst. á dag utan starfstíma skóla). </t>
  </si>
  <si>
    <t>xxxx 2022</t>
  </si>
  <si>
    <t xml:space="preserve">Hér að neðan er skráð framkvæmd styttingar vinnutíma innan og utan starfstíma skóla. Velja má eina leið eða blöndu af leiðum í liðum A -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</si>
</sst>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[$-F800]dddd\,\ mmmm\ dd\,\ yyyy"/>
    <numFmt numFmtId="166" formatCode="0.00&quot; klst.&quot;"/>
    <numFmt numFmtId="167" formatCode="0.00&quot; dagar&quot;"/>
    <numFmt numFmtId="168" formatCode="0&quot; mín.&quot;"/>
    <numFmt numFmtId="169" formatCode="0.00&quot; mán.&quot;"/>
    <numFmt numFmtId="170" formatCode="&quot;Frá &quot;d/mmm/yy"/>
    <numFmt numFmtId="171" formatCode="0.00&quot; vikur&quot;"/>
    <numFmt numFmtId="172" formatCode="&quot; til &quot;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2" applyNumberFormat="0" applyAlignment="0" applyProtection="0"/>
  </cellStyleXfs>
  <cellXfs count="57">
    <xf numFmtId="0" fontId="0" fillId="0" borderId="0" xfId="0"/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/>
    <xf numFmtId="172" fontId="2" fillId="3" borderId="3" xfId="2" applyNumberFormat="1" applyBorder="1" applyAlignment="1">
      <alignment horizontal="center"/>
    </xf>
    <xf numFmtId="166" fontId="5" fillId="4" borderId="3" xfId="0" applyNumberFormat="1" applyFont="1" applyFill="1" applyBorder="1"/>
    <xf numFmtId="167" fontId="3" fillId="4" borderId="3" xfId="0" applyNumberFormat="1" applyFont="1" applyFill="1" applyBorder="1" applyAlignment="1"/>
    <xf numFmtId="166" fontId="3" fillId="4" borderId="3" xfId="0" applyNumberFormat="1" applyFont="1" applyFill="1" applyBorder="1"/>
    <xf numFmtId="169" fontId="3" fillId="4" borderId="3" xfId="0" applyNumberFormat="1" applyFont="1" applyFill="1" applyBorder="1" applyAlignment="1"/>
    <xf numFmtId="171" fontId="3" fillId="4" borderId="3" xfId="0" applyNumberFormat="1" applyFont="1" applyFill="1" applyBorder="1" applyAlignment="1"/>
    <xf numFmtId="166" fontId="0" fillId="5" borderId="13" xfId="0" applyNumberFormat="1" applyFill="1" applyBorder="1"/>
    <xf numFmtId="166" fontId="0" fillId="5" borderId="14" xfId="0" applyNumberFormat="1" applyFill="1" applyBorder="1"/>
    <xf numFmtId="166" fontId="0" fillId="5" borderId="15" xfId="0" applyNumberFormat="1" applyFill="1" applyBorder="1"/>
    <xf numFmtId="166" fontId="0" fillId="5" borderId="23" xfId="0" applyNumberFormat="1" applyFill="1" applyBorder="1"/>
    <xf numFmtId="166" fontId="0" fillId="5" borderId="19" xfId="0" applyNumberFormat="1" applyFill="1" applyBorder="1"/>
    <xf numFmtId="165" fontId="6" fillId="2" borderId="4" xfId="1" applyNumberFormat="1" applyFont="1" applyBorder="1" applyProtection="1">
      <protection locked="0"/>
    </xf>
    <xf numFmtId="0" fontId="0" fillId="2" borderId="5" xfId="1" applyFont="1" applyBorder="1" applyAlignment="1" applyProtection="1">
      <alignment horizontal="center" vertical="center"/>
      <protection locked="0"/>
    </xf>
    <xf numFmtId="9" fontId="0" fillId="2" borderId="10" xfId="1" applyNumberFormat="1" applyFont="1" applyBorder="1" applyProtection="1">
      <protection locked="0"/>
    </xf>
    <xf numFmtId="165" fontId="6" fillId="2" borderId="6" xfId="1" applyNumberFormat="1" applyFont="1" applyBorder="1" applyProtection="1">
      <protection locked="0"/>
    </xf>
    <xf numFmtId="0" fontId="0" fillId="2" borderId="7" xfId="1" applyFont="1" applyBorder="1" applyAlignment="1" applyProtection="1">
      <alignment horizontal="center" vertical="center"/>
      <protection locked="0"/>
    </xf>
    <xf numFmtId="9" fontId="0" fillId="2" borderId="11" xfId="1" applyNumberFormat="1" applyFont="1" applyBorder="1" applyProtection="1">
      <protection locked="0"/>
    </xf>
    <xf numFmtId="0" fontId="0" fillId="2" borderId="9" xfId="1" applyFont="1" applyBorder="1" applyAlignment="1" applyProtection="1">
      <alignment horizontal="center" vertical="center"/>
      <protection locked="0"/>
    </xf>
    <xf numFmtId="9" fontId="0" fillId="2" borderId="12" xfId="1" applyNumberFormat="1" applyFont="1" applyBorder="1" applyProtection="1">
      <protection locked="0"/>
    </xf>
    <xf numFmtId="170" fontId="6" fillId="2" borderId="20" xfId="1" applyNumberFormat="1" applyFont="1" applyBorder="1" applyProtection="1">
      <protection locked="0"/>
    </xf>
    <xf numFmtId="168" fontId="0" fillId="2" borderId="21" xfId="1" applyNumberFormat="1" applyFont="1" applyBorder="1" applyAlignment="1" applyProtection="1">
      <alignment horizontal="center" vertical="center"/>
      <protection locked="0"/>
    </xf>
    <xf numFmtId="164" fontId="0" fillId="2" borderId="22" xfId="1" applyNumberFormat="1" applyFont="1" applyBorder="1" applyProtection="1">
      <protection locked="0"/>
    </xf>
    <xf numFmtId="170" fontId="6" fillId="2" borderId="6" xfId="1" applyNumberFormat="1" applyFont="1" applyBorder="1" applyProtection="1">
      <protection locked="0"/>
    </xf>
    <xf numFmtId="168" fontId="0" fillId="2" borderId="7" xfId="1" applyNumberFormat="1" applyFont="1" applyBorder="1" applyAlignment="1" applyProtection="1">
      <alignment horizontal="center" vertical="center"/>
      <protection locked="0"/>
    </xf>
    <xf numFmtId="164" fontId="0" fillId="2" borderId="11" xfId="1" applyNumberFormat="1" applyFont="1" applyBorder="1" applyProtection="1">
      <protection locked="0"/>
    </xf>
    <xf numFmtId="170" fontId="6" fillId="2" borderId="16" xfId="1" applyNumberFormat="1" applyFont="1" applyBorder="1" applyProtection="1">
      <protection locked="0"/>
    </xf>
    <xf numFmtId="168" fontId="0" fillId="2" borderId="17" xfId="1" applyNumberFormat="1" applyFont="1" applyBorder="1" applyAlignment="1" applyProtection="1">
      <alignment horizontal="center" vertical="center"/>
      <protection locked="0"/>
    </xf>
    <xf numFmtId="164" fontId="0" fillId="2" borderId="18" xfId="1" applyNumberFormat="1" applyFont="1" applyBorder="1" applyProtection="1">
      <protection locked="0"/>
    </xf>
    <xf numFmtId="170" fontId="6" fillId="2" borderId="4" xfId="1" applyNumberFormat="1" applyFont="1" applyBorder="1" applyProtection="1">
      <protection locked="0"/>
    </xf>
    <xf numFmtId="168" fontId="0" fillId="2" borderId="5" xfId="1" applyNumberFormat="1" applyFont="1" applyBorder="1" applyAlignment="1" applyProtection="1">
      <alignment horizontal="center" vertical="center"/>
      <protection locked="0"/>
    </xf>
    <xf numFmtId="164" fontId="0" fillId="2" borderId="24" xfId="1" applyNumberFormat="1" applyFont="1" applyBorder="1" applyProtection="1">
      <protection locked="0"/>
    </xf>
    <xf numFmtId="164" fontId="0" fillId="2" borderId="25" xfId="1" applyNumberFormat="1" applyFont="1" applyBorder="1" applyProtection="1">
      <protection locked="0"/>
    </xf>
    <xf numFmtId="170" fontId="6" fillId="2" borderId="8" xfId="1" applyNumberFormat="1" applyFont="1" applyBorder="1" applyProtection="1">
      <protection locked="0"/>
    </xf>
    <xf numFmtId="168" fontId="0" fillId="2" borderId="9" xfId="1" applyNumberFormat="1" applyFont="1" applyBorder="1" applyAlignment="1" applyProtection="1">
      <alignment horizontal="center" vertical="center"/>
      <protection locked="0"/>
    </xf>
    <xf numFmtId="164" fontId="0" fillId="2" borderId="26" xfId="1" applyNumberFormat="1" applyFont="1" applyBorder="1" applyProtection="1">
      <protection locked="0"/>
    </xf>
    <xf numFmtId="0" fontId="0" fillId="2" borderId="24" xfId="1" applyNumberFormat="1" applyFont="1" applyBorder="1" applyProtection="1">
      <protection locked="0"/>
    </xf>
    <xf numFmtId="0" fontId="0" fillId="2" borderId="25" xfId="1" applyNumberFormat="1" applyFont="1" applyBorder="1" applyProtection="1">
      <protection locked="0"/>
    </xf>
    <xf numFmtId="0" fontId="0" fillId="2" borderId="26" xfId="1" applyNumberFormat="1" applyFont="1" applyBorder="1" applyProtection="1">
      <protection locked="0"/>
    </xf>
    <xf numFmtId="0" fontId="6" fillId="2" borderId="3" xfId="1" applyFont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5" borderId="0" xfId="0" applyFont="1" applyFill="1" applyBorder="1" applyAlignment="1">
      <alignment horizontal="center"/>
    </xf>
    <xf numFmtId="167" fontId="3" fillId="5" borderId="0" xfId="0" applyNumberFormat="1" applyFont="1" applyFill="1" applyBorder="1" applyAlignment="1"/>
    <xf numFmtId="166" fontId="3" fillId="5" borderId="0" xfId="0" applyNumberFormat="1" applyFont="1" applyFill="1" applyBorder="1"/>
    <xf numFmtId="0" fontId="0" fillId="5" borderId="0" xfId="0" applyFill="1"/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3">
    <cellStyle name="Calculation" xfId="2" builtinId="22"/>
    <cellStyle name="Normal" xfId="0" builtinId="0"/>
    <cellStyle name="Note" xfId="1" builtinId="10"/>
  </cellStyles>
  <dxfs count="2"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jarni Ómar Haraldsson" id="{75EDD9EA-8749-43E8-8FCA-2BA616D19A36}" userId="S::bjarni@samband.is::58db16cc-5279-4ac3-8d41-d9f682df930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2-05-31T11:51:55.86" personId="{75EDD9EA-8749-43E8-8FCA-2BA616D19A36}" id="{2D2870C1-0375-4B7B-9876-E2849464E44B}">
    <text>Hér skal skrá þá dagsetningu sem uppsöfnuð stytting er tekin út.</text>
  </threadedComment>
  <threadedComment ref="C7" dT="2022-05-31T11:50:42.57" personId="{75EDD9EA-8749-43E8-8FCA-2BA616D19A36}" id="{DD690C9C-BEAF-47E2-BEBC-0E979BAB951A}">
    <text>Velja skal útfrá fellilista hvort stytting fer fram á starfstíma skóla eða utan hans.</text>
  </threadedComment>
  <threadedComment ref="D7" dT="2022-05-31T11:51:15.89" personId="{75EDD9EA-8749-43E8-8FCA-2BA616D19A36}" id="{C275218F-D7A8-4CBA-A3F5-4EA49464E211}">
    <text>Hér skal skrá hve mikið hlutfall vinnudagsins er nýtt til styttingar.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BBA3-BE75-4E3B-8C93-1587F260F115}">
  <sheetPr>
    <tabColor theme="7" tint="0.39997558519241921"/>
  </sheetPr>
  <dimension ref="B1:H46"/>
  <sheetViews>
    <sheetView showGridLines="0" tabSelected="1" zoomScale="120" zoomScaleNormal="120" workbookViewId="0">
      <selection activeCell="H10" sqref="H10"/>
    </sheetView>
  </sheetViews>
  <sheetFormatPr defaultRowHeight="14.4" x14ac:dyDescent="0.3"/>
  <cols>
    <col min="1" max="1" width="3.21875" customWidth="1"/>
    <col min="2" max="2" width="33.21875" customWidth="1"/>
    <col min="3" max="3" width="12.44140625" bestFit="1" customWidth="1"/>
    <col min="4" max="5" width="11.77734375" bestFit="1" customWidth="1"/>
    <col min="6" max="6" width="36.33203125" customWidth="1"/>
  </cols>
  <sheetData>
    <row r="1" spans="2:8" ht="7.5" customHeight="1" x14ac:dyDescent="0.3"/>
    <row r="2" spans="2:8" s="51" customFormat="1" ht="22.8" customHeight="1" x14ac:dyDescent="0.5">
      <c r="B2" s="51" t="s">
        <v>16</v>
      </c>
    </row>
    <row r="3" spans="2:8" s="46" customFormat="1" ht="25.8" x14ac:dyDescent="0.5">
      <c r="B3" s="56" t="s">
        <v>27</v>
      </c>
      <c r="C3" s="56"/>
      <c r="D3" s="56"/>
      <c r="E3" s="56"/>
      <c r="F3" s="56"/>
    </row>
    <row r="5" spans="2:8" s="45" customFormat="1" ht="21.45" customHeight="1" x14ac:dyDescent="0.35">
      <c r="B5" s="44" t="s">
        <v>17</v>
      </c>
    </row>
    <row r="6" spans="2:8" s="45" customFormat="1" ht="32.4" customHeight="1" x14ac:dyDescent="0.35">
      <c r="B6" s="56" t="s">
        <v>25</v>
      </c>
      <c r="C6" s="56"/>
      <c r="D6" s="56"/>
      <c r="E6" s="56"/>
      <c r="F6" s="56"/>
    </row>
    <row r="7" spans="2:8" x14ac:dyDescent="0.3">
      <c r="B7" s="1" t="s">
        <v>2</v>
      </c>
      <c r="C7" s="1" t="s">
        <v>3</v>
      </c>
      <c r="D7" s="1" t="s">
        <v>4</v>
      </c>
      <c r="E7" s="1" t="s">
        <v>5</v>
      </c>
      <c r="F7" s="42" t="s">
        <v>15</v>
      </c>
      <c r="H7" s="52"/>
    </row>
    <row r="8" spans="2:8" x14ac:dyDescent="0.3">
      <c r="B8" s="14" t="s">
        <v>26</v>
      </c>
      <c r="C8" s="15" t="s">
        <v>1</v>
      </c>
      <c r="D8" s="16">
        <v>1</v>
      </c>
      <c r="E8" s="9">
        <f>IF(D8&gt;0,IF(C8="Já",D8*8.57,'Framkvæmd styttingar'!D8*8),"")</f>
        <v>8.57</v>
      </c>
      <c r="F8" s="43"/>
    </row>
    <row r="9" spans="2:8" x14ac:dyDescent="0.3">
      <c r="B9" s="17" t="s">
        <v>26</v>
      </c>
      <c r="C9" s="18" t="s">
        <v>1</v>
      </c>
      <c r="D9" s="19">
        <v>1</v>
      </c>
      <c r="E9" s="10">
        <f>IF(D9&gt;0,IF(C9="Já",D9*8.57,'Framkvæmd styttingar'!D9*8),"")</f>
        <v>8.57</v>
      </c>
      <c r="F9" s="43"/>
    </row>
    <row r="10" spans="2:8" x14ac:dyDescent="0.3">
      <c r="B10" s="17" t="s">
        <v>26</v>
      </c>
      <c r="C10" s="18" t="s">
        <v>0</v>
      </c>
      <c r="D10" s="19">
        <v>0.5</v>
      </c>
      <c r="E10" s="10">
        <f>IF(D10&gt;0,IF(C10="Já",D10*8.57,'Framkvæmd styttingar'!D10*8),"")</f>
        <v>4</v>
      </c>
      <c r="F10" s="43"/>
    </row>
    <row r="11" spans="2:8" x14ac:dyDescent="0.3">
      <c r="B11" s="17" t="s">
        <v>26</v>
      </c>
      <c r="C11" s="18" t="s">
        <v>0</v>
      </c>
      <c r="D11" s="19">
        <v>1</v>
      </c>
      <c r="E11" s="10">
        <f>IF(D11&gt;0,IF(C11="Já",D11*8.57,'Framkvæmd styttingar'!D11*8),"")</f>
        <v>8</v>
      </c>
      <c r="F11" s="43"/>
    </row>
    <row r="12" spans="2:8" x14ac:dyDescent="0.3">
      <c r="B12" s="17"/>
      <c r="C12" s="18"/>
      <c r="D12" s="19"/>
      <c r="E12" s="10" t="str">
        <f>IF(D12&gt;0,IF(C12="Já",D12*8.57,'Framkvæmd styttingar'!D12*8),"")</f>
        <v/>
      </c>
      <c r="F12" s="43"/>
    </row>
    <row r="13" spans="2:8" x14ac:dyDescent="0.3">
      <c r="B13" s="17"/>
      <c r="C13" s="18"/>
      <c r="D13" s="19"/>
      <c r="E13" s="10" t="str">
        <f>IF(D13&gt;0,IF(C13="Já",D13*8.57,'Framkvæmd styttingar'!D13*8),"")</f>
        <v/>
      </c>
      <c r="F13" s="43"/>
    </row>
    <row r="14" spans="2:8" x14ac:dyDescent="0.3">
      <c r="B14" s="17"/>
      <c r="C14" s="20"/>
      <c r="D14" s="21"/>
      <c r="E14" s="11" t="str">
        <f>IF(D14&gt;0,IF(C14="Já",D14*8.57,'Framkvæmd styttingar'!D14*8),"")</f>
        <v/>
      </c>
      <c r="F14" s="43"/>
    </row>
    <row r="15" spans="2:8" x14ac:dyDescent="0.3">
      <c r="B15" s="53" t="s">
        <v>13</v>
      </c>
      <c r="C15" s="53"/>
      <c r="D15" s="5">
        <f>SUM(D8:D14)</f>
        <v>3.5</v>
      </c>
      <c r="E15" s="6">
        <f>SUM(E8:E14)</f>
        <v>29.14</v>
      </c>
      <c r="F15" s="42"/>
    </row>
    <row r="17" spans="2:6" s="45" customFormat="1" ht="18" x14ac:dyDescent="0.35">
      <c r="B17" s="44" t="s">
        <v>19</v>
      </c>
    </row>
    <row r="18" spans="2:6" x14ac:dyDescent="0.3">
      <c r="B18" s="55" t="s">
        <v>18</v>
      </c>
      <c r="C18" s="55"/>
      <c r="D18" s="55"/>
      <c r="E18" s="55"/>
      <c r="F18" s="55"/>
    </row>
    <row r="19" spans="2:6" x14ac:dyDescent="0.3">
      <c r="B19" s="1" t="s">
        <v>2</v>
      </c>
      <c r="C19" s="1" t="s">
        <v>6</v>
      </c>
      <c r="D19" s="1" t="s">
        <v>9</v>
      </c>
      <c r="E19" s="1" t="s">
        <v>5</v>
      </c>
      <c r="F19" s="42" t="s">
        <v>15</v>
      </c>
    </row>
    <row r="20" spans="2:6" x14ac:dyDescent="0.3">
      <c r="B20" s="22" t="s">
        <v>26</v>
      </c>
      <c r="C20" s="23">
        <v>13</v>
      </c>
      <c r="D20" s="24">
        <v>1</v>
      </c>
      <c r="E20" s="12">
        <f>IF(D20&gt;0,C20*21.67/60*D20,"")</f>
        <v>4.6951666666666672</v>
      </c>
      <c r="F20" s="43"/>
    </row>
    <row r="21" spans="2:6" x14ac:dyDescent="0.3">
      <c r="B21" s="25"/>
      <c r="C21" s="26"/>
      <c r="D21" s="27"/>
      <c r="E21" s="10" t="str">
        <f t="shared" ref="E21:E23" si="0">IF(D21&gt;0,C21*21.67/60*D21,"")</f>
        <v/>
      </c>
      <c r="F21" s="43"/>
    </row>
    <row r="22" spans="2:6" x14ac:dyDescent="0.3">
      <c r="B22" s="25"/>
      <c r="C22" s="26"/>
      <c r="D22" s="27"/>
      <c r="E22" s="10" t="str">
        <f t="shared" si="0"/>
        <v/>
      </c>
      <c r="F22" s="43"/>
    </row>
    <row r="23" spans="2:6" x14ac:dyDescent="0.3">
      <c r="B23" s="28"/>
      <c r="C23" s="29"/>
      <c r="D23" s="30"/>
      <c r="E23" s="13" t="str">
        <f t="shared" si="0"/>
        <v/>
      </c>
      <c r="F23" s="43"/>
    </row>
    <row r="24" spans="2:6" x14ac:dyDescent="0.3">
      <c r="B24" s="53" t="s">
        <v>12</v>
      </c>
      <c r="C24" s="53"/>
      <c r="D24" s="7">
        <f>SUM(D20:D23)</f>
        <v>1</v>
      </c>
      <c r="E24" s="6">
        <f>SUM(E20:E23)</f>
        <v>4.6951666666666672</v>
      </c>
      <c r="F24" s="42"/>
    </row>
    <row r="26" spans="2:6" s="45" customFormat="1" ht="21.45" customHeight="1" x14ac:dyDescent="0.35">
      <c r="B26" s="44" t="s">
        <v>21</v>
      </c>
    </row>
    <row r="27" spans="2:6" x14ac:dyDescent="0.3">
      <c r="B27" s="55" t="s">
        <v>20</v>
      </c>
      <c r="C27" s="55"/>
      <c r="D27" s="55"/>
      <c r="E27" s="55"/>
      <c r="F27" s="55"/>
    </row>
    <row r="28" spans="2:6" x14ac:dyDescent="0.3">
      <c r="B28" s="1" t="s">
        <v>2</v>
      </c>
      <c r="C28" s="1" t="s">
        <v>6</v>
      </c>
      <c r="D28" s="1" t="s">
        <v>7</v>
      </c>
      <c r="E28" s="1" t="s">
        <v>5</v>
      </c>
      <c r="F28" s="42" t="s">
        <v>15</v>
      </c>
    </row>
    <row r="29" spans="2:6" x14ac:dyDescent="0.3">
      <c r="B29" s="31" t="s">
        <v>26</v>
      </c>
      <c r="C29" s="32">
        <v>13</v>
      </c>
      <c r="D29" s="33">
        <v>8</v>
      </c>
      <c r="E29" s="9">
        <f>IF(D29&gt;0,C29*5*D29/60,"")</f>
        <v>8.6666666666666661</v>
      </c>
      <c r="F29" s="43"/>
    </row>
    <row r="30" spans="2:6" x14ac:dyDescent="0.3">
      <c r="B30" s="25"/>
      <c r="C30" s="26"/>
      <c r="D30" s="34"/>
      <c r="E30" s="10" t="str">
        <f t="shared" ref="E30:E32" si="1">IF(D30&gt;0,C30*5*D30/60,"")</f>
        <v/>
      </c>
      <c r="F30" s="43"/>
    </row>
    <row r="31" spans="2:6" x14ac:dyDescent="0.3">
      <c r="B31" s="25"/>
      <c r="C31" s="26"/>
      <c r="D31" s="34"/>
      <c r="E31" s="10" t="str">
        <f t="shared" si="1"/>
        <v/>
      </c>
      <c r="F31" s="43"/>
    </row>
    <row r="32" spans="2:6" x14ac:dyDescent="0.3">
      <c r="B32" s="35"/>
      <c r="C32" s="36"/>
      <c r="D32" s="37"/>
      <c r="E32" s="11" t="str">
        <f t="shared" si="1"/>
        <v/>
      </c>
      <c r="F32" s="43"/>
    </row>
    <row r="33" spans="2:6" x14ac:dyDescent="0.3">
      <c r="B33" s="53" t="s">
        <v>11</v>
      </c>
      <c r="C33" s="53"/>
      <c r="D33" s="8">
        <f>SUM(D29:D32)</f>
        <v>8</v>
      </c>
      <c r="E33" s="6">
        <f>SUM(E29:E32)</f>
        <v>8.6666666666666661</v>
      </c>
      <c r="F33" s="42"/>
    </row>
    <row r="35" spans="2:6" s="45" customFormat="1" ht="21.45" customHeight="1" x14ac:dyDescent="0.35">
      <c r="B35" s="44" t="s">
        <v>22</v>
      </c>
    </row>
    <row r="36" spans="2:6" s="45" customFormat="1" ht="18" x14ac:dyDescent="0.35">
      <c r="B36" s="55" t="s">
        <v>23</v>
      </c>
      <c r="C36" s="55"/>
      <c r="D36" s="55"/>
      <c r="E36" s="55"/>
      <c r="F36" s="55"/>
    </row>
    <row r="37" spans="2:6" x14ac:dyDescent="0.3">
      <c r="B37" s="1" t="s">
        <v>2</v>
      </c>
      <c r="C37" s="1" t="s">
        <v>6</v>
      </c>
      <c r="D37" s="1" t="s">
        <v>8</v>
      </c>
      <c r="E37" s="1" t="s">
        <v>5</v>
      </c>
      <c r="F37" s="42" t="s">
        <v>15</v>
      </c>
    </row>
    <row r="38" spans="2:6" x14ac:dyDescent="0.3">
      <c r="B38" s="31" t="s">
        <v>26</v>
      </c>
      <c r="C38" s="32">
        <v>13</v>
      </c>
      <c r="D38" s="38">
        <v>23</v>
      </c>
      <c r="E38" s="9">
        <f>IF(D38&gt;0,C38*D38/60,"")</f>
        <v>4.9833333333333334</v>
      </c>
      <c r="F38" s="43"/>
    </row>
    <row r="39" spans="2:6" x14ac:dyDescent="0.3">
      <c r="B39" s="25"/>
      <c r="C39" s="26"/>
      <c r="D39" s="39"/>
      <c r="E39" s="10" t="str">
        <f t="shared" ref="E39:E41" si="2">IF(D39&gt;0,C39*D39/60,"")</f>
        <v/>
      </c>
      <c r="F39" s="43"/>
    </row>
    <row r="40" spans="2:6" x14ac:dyDescent="0.3">
      <c r="B40" s="25"/>
      <c r="C40" s="26"/>
      <c r="D40" s="39"/>
      <c r="E40" s="10" t="str">
        <f t="shared" si="2"/>
        <v/>
      </c>
      <c r="F40" s="43"/>
    </row>
    <row r="41" spans="2:6" x14ac:dyDescent="0.3">
      <c r="B41" s="35"/>
      <c r="C41" s="36"/>
      <c r="D41" s="40"/>
      <c r="E41" s="11" t="str">
        <f t="shared" si="2"/>
        <v/>
      </c>
      <c r="F41" s="43"/>
    </row>
    <row r="42" spans="2:6" x14ac:dyDescent="0.3">
      <c r="B42" s="53" t="s">
        <v>10</v>
      </c>
      <c r="C42" s="53"/>
      <c r="D42" s="5">
        <f>SUM(D38:D41)</f>
        <v>23</v>
      </c>
      <c r="E42" s="6">
        <f>SUM(E38:E41)</f>
        <v>4.9833333333333334</v>
      </c>
      <c r="F42" s="42"/>
    </row>
    <row r="43" spans="2:6" s="50" customFormat="1" x14ac:dyDescent="0.3">
      <c r="B43" s="47"/>
      <c r="C43" s="47"/>
      <c r="D43" s="48"/>
      <c r="E43" s="49"/>
      <c r="F43" s="47"/>
    </row>
    <row r="44" spans="2:6" s="45" customFormat="1" ht="21.45" customHeight="1" x14ac:dyDescent="0.35">
      <c r="B44" s="44" t="s">
        <v>24</v>
      </c>
    </row>
    <row r="45" spans="2:6" ht="15.6" x14ac:dyDescent="0.3">
      <c r="B45" s="2" t="s">
        <v>14</v>
      </c>
      <c r="C45" s="41">
        <v>2022</v>
      </c>
      <c r="D45" s="3">
        <f>+C45+1</f>
        <v>2023</v>
      </c>
      <c r="E45" s="4">
        <f>+E15+E24+E33+E42</f>
        <v>47.485166666666665</v>
      </c>
    </row>
    <row r="46" spans="2:6" ht="15.6" x14ac:dyDescent="0.3">
      <c r="B46" s="54" t="str">
        <f>IF(E45&lt;46.5,"Styttingin er minni en gert er ráð fyrir í kjarasamningi.",IF(E45&gt;48.5,"Styttingin er meiri en gert er ráð fyrir í kjarasamningi.","Styttingin er í samræmi við ákvæði kjarasamningsins."))</f>
        <v>Styttingin er í samræmi við ákvæði kjarasamningsins.</v>
      </c>
      <c r="C46" s="54"/>
      <c r="D46" s="54"/>
      <c r="E46" s="54"/>
    </row>
  </sheetData>
  <mergeCells count="10">
    <mergeCell ref="B33:C33"/>
    <mergeCell ref="B42:C42"/>
    <mergeCell ref="B46:E46"/>
    <mergeCell ref="B36:F36"/>
    <mergeCell ref="B3:F3"/>
    <mergeCell ref="B6:F6"/>
    <mergeCell ref="B18:F18"/>
    <mergeCell ref="B27:F27"/>
    <mergeCell ref="B15:C15"/>
    <mergeCell ref="B24:C24"/>
  </mergeCells>
  <conditionalFormatting sqref="B46:E46">
    <cfRule type="expression" dxfId="1" priority="2">
      <formula>AND($E$45&lt;=48.5,$E$45&gt;=46.5)</formula>
    </cfRule>
  </conditionalFormatting>
  <conditionalFormatting sqref="E45">
    <cfRule type="cellIs" dxfId="0" priority="1" operator="between">
      <formula>46.5</formula>
      <formula>48.5</formula>
    </cfRule>
  </conditionalFormatting>
  <dataValidations count="6">
    <dataValidation type="decimal" allowBlank="1" showInputMessage="1" showErrorMessage="1" sqref="D20:D23" xr:uid="{9AE9CF94-A6FF-41FC-AF0E-7902843E583C}">
      <formula1>0</formula1>
      <formula2>12</formula2>
    </dataValidation>
    <dataValidation type="decimal" allowBlank="1" showInputMessage="1" showErrorMessage="1" sqref="D38:D41" xr:uid="{8E0671D1-C10F-4145-BB1F-0EA0213910D3}">
      <formula1>0</formula1>
      <formula2>335</formula2>
    </dataValidation>
    <dataValidation type="decimal" allowBlank="1" showInputMessage="1" showErrorMessage="1" sqref="D29:D32" xr:uid="{6A52B591-1981-444D-8265-BD2DF7221617}">
      <formula1>0</formula1>
      <formula2>50</formula2>
    </dataValidation>
    <dataValidation type="whole" allowBlank="1" showInputMessage="1" showErrorMessage="1" sqref="C20:C23 C29:C32 C38:C41" xr:uid="{C577F2F1-5C60-41D0-8A27-1EC17D95A065}">
      <formula1>0</formula1>
      <formula2>480</formula2>
    </dataValidation>
    <dataValidation type="decimal" allowBlank="1" showInputMessage="1" showErrorMessage="1" sqref="D8:D14" xr:uid="{7B505295-F54F-43FA-BE3D-A10140F0910C}">
      <formula1>0</formula1>
      <formula2>1</formula2>
    </dataValidation>
    <dataValidation type="list" allowBlank="1" showInputMessage="1" showErrorMessage="1" sqref="C8:C14" xr:uid="{F6B86C50-27CC-4B3A-AD71-9C01CBC90C8A}">
      <formula1>"Já,Nei"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Framkvæmd styttingar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Oddur S. Jakobsson</dc:creator>
  <cp:lastModifiedBy>Inga Rún Ólafsdóttir</cp:lastModifiedBy>
  <cp:lastPrinted>2022-05-16T09:04:15Z</cp:lastPrinted>
  <dcterms:created xsi:type="dcterms:W3CDTF">2022-04-21T12:45:22Z</dcterms:created>
  <dcterms:modified xsi:type="dcterms:W3CDTF">2022-06-01T15:17:54Z</dcterms:modified>
</cp:coreProperties>
</file>